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drawings/drawing3.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2.xml" ContentType="application/vnd.openxmlformats-officedocument.drawing+xml"/>
  <Override PartName="/docProps/core.xml" ContentType="application/vnd.openxmlformats-package.core-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tables/table3.xml" ContentType="application/vnd.openxmlformats-officedocument.spreadsheetml.table+xml"/>
  <Override PartName="/xl/tables/table4.xml" ContentType="application/vnd.openxmlformats-officedocument.spreadsheetml.table+xml"/>
  <Override PartName="/docProps/app.xml" ContentType="application/vnd.openxmlformats-officedocument.extended-properties+xml"/>
  <Override PartName="/xl/tables/table5.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C:\Users\user\Desktop\Downloads\"/>
    </mc:Choice>
  </mc:AlternateContent>
  <bookViews>
    <workbookView xWindow="0" yWindow="510" windowWidth="20400" windowHeight="6240" tabRatio="680"/>
  </bookViews>
  <sheets>
    <sheet name="תרבות ואמנות" sheetId="12" r:id="rId1"/>
    <sheet name="דת" sheetId="1" r:id="rId2"/>
    <sheet name="ספורט" sheetId="13" r:id="rId3"/>
    <sheet name="בריאות ורווחה" sheetId="8" r:id="rId4"/>
    <sheet name="שונים " sheetId="14" r:id="rId5"/>
  </sheets>
  <externalReferences>
    <externalReference r:id="rId6"/>
    <externalReference r:id="rId7"/>
  </externalReferences>
  <definedNames>
    <definedName name="ContractsListXls" localSheetId="3">#REF!</definedName>
    <definedName name="ContractsListXls" localSheetId="2">#REF!</definedName>
    <definedName name="ContractsListXls" localSheetId="4">#REF!</definedName>
    <definedName name="ContractsListXls" localSheetId="0">#REF!</definedName>
    <definedName name="ContractsListXls">#REF!</definedName>
    <definedName name="DATA1" localSheetId="2">#REF!</definedName>
    <definedName name="DATA1" localSheetId="4">#REF!</definedName>
    <definedName name="DATA1">#REF!</definedName>
    <definedName name="DATA10" localSheetId="4">#REF!</definedName>
    <definedName name="DATA10">#REF!</definedName>
    <definedName name="DATA11" localSheetId="4">#REF!</definedName>
    <definedName name="DATA11">#REF!</definedName>
    <definedName name="DATA12" localSheetId="4">#REF!</definedName>
    <definedName name="DATA12">#REF!</definedName>
    <definedName name="DATA13" localSheetId="4">#REF!</definedName>
    <definedName name="DATA13">#REF!</definedName>
    <definedName name="DATA14" localSheetId="4">#REF!</definedName>
    <definedName name="DATA14">#REF!</definedName>
    <definedName name="DATA15" localSheetId="4">#REF!</definedName>
    <definedName name="DATA15">#REF!</definedName>
    <definedName name="DATA16" localSheetId="3">[1]גיליון1!#REF!</definedName>
    <definedName name="DATA16" localSheetId="4">[1]גיליון1!#REF!</definedName>
    <definedName name="DATA16">[1]גיליון1!#REF!</definedName>
    <definedName name="DATA2" localSheetId="2">#REF!</definedName>
    <definedName name="DATA2" localSheetId="4">#REF!</definedName>
    <definedName name="DATA2">#REF!</definedName>
    <definedName name="DATA3" localSheetId="2">#REF!</definedName>
    <definedName name="DATA3" localSheetId="4">#REF!</definedName>
    <definedName name="DATA3">#REF!</definedName>
    <definedName name="DATA4" localSheetId="2">#REF!</definedName>
    <definedName name="DATA4" localSheetId="4">#REF!</definedName>
    <definedName name="DATA4">#REF!</definedName>
    <definedName name="DATA5" localSheetId="4">#REF!</definedName>
    <definedName name="DATA5">#REF!</definedName>
    <definedName name="DATA6" localSheetId="4">#REF!</definedName>
    <definedName name="DATA6">#REF!</definedName>
    <definedName name="DATA7" localSheetId="4">#REF!</definedName>
    <definedName name="DATA7">#REF!</definedName>
    <definedName name="DATA8" localSheetId="4">#REF!</definedName>
    <definedName name="DATA8">#REF!</definedName>
    <definedName name="DATA9" localSheetId="4">#REF!</definedName>
    <definedName name="DATA9">#REF!</definedName>
    <definedName name="TEST1" localSheetId="4">#REF!</definedName>
    <definedName name="TEST1">#REF!</definedName>
    <definedName name="TESTHKEY" localSheetId="4">#REF!</definedName>
    <definedName name="TESTHKEY">#REF!</definedName>
    <definedName name="TESTKEYS" localSheetId="4">#REF!</definedName>
    <definedName name="TESTKEYS">#REF!</definedName>
    <definedName name="TESTVKEY" localSheetId="4">#REF!</definedName>
    <definedName name="TESTVKEY">#REF!</definedName>
    <definedName name="_xlnm.Print_Area" localSheetId="3">'בריאות ורווחה'!$A$1:$J$128</definedName>
    <definedName name="_xlnm.Print_Area" localSheetId="1">דת!$A$1:$I$64</definedName>
    <definedName name="_xlnm.Print_Area" localSheetId="2">ספורט!$A$1:$J$47</definedName>
    <definedName name="_xlnm.Print_Area" localSheetId="4">'שונים '!$A$1:$J$67</definedName>
    <definedName name="_xlnm.Print_Area" localSheetId="0">'תרבות ואמנות'!$A$1:$J$108</definedName>
    <definedName name="_xlnm.Print_Titles" localSheetId="3">'בריאות ורווחה'!$1:$6</definedName>
    <definedName name="_xlnm.Print_Titles" localSheetId="1">דת!$1:$6</definedName>
    <definedName name="_xlnm.Print_Titles" localSheetId="2">ספורט!$1:$6</definedName>
    <definedName name="_xlnm.Print_Titles" localSheetId="4">'שונים '!$1:$6</definedName>
    <definedName name="_xlnm.Print_Titles" localSheetId="0">'תרבות ואמנות'!$1:$6</definedName>
    <definedName name="אורנה" localSheetId="4">#REF!</definedName>
    <definedName name="אורנה">#REF!</definedName>
    <definedName name="חחיעיעעכעכ">#REF!</definedName>
    <definedName name="ניקוד" localSheetId="3">#REF!</definedName>
    <definedName name="ניקוד" localSheetId="2">#REF!</definedName>
    <definedName name="ניקוד" localSheetId="4">#REF!</definedName>
    <definedName name="ניקוד" localSheetId="0">#REF!</definedName>
    <definedName name="ניקוד">#REF!</definedName>
    <definedName name="ניקוד1">[2]טבלאות!$C$21:$D$26</definedName>
    <definedName name="נתונים" localSheetId="3">#REF!</definedName>
    <definedName name="נתונים" localSheetId="2">#REF!</definedName>
    <definedName name="נתונים" localSheetId="4">#REF!</definedName>
    <definedName name="נתונים" localSheetId="0">#REF!</definedName>
    <definedName name="נתונים">#REF!</definedName>
  </definedNames>
  <calcPr calcId="152511"/>
</workbook>
</file>

<file path=xl/calcChain.xml><?xml version="1.0" encoding="utf-8"?>
<calcChain xmlns="http://schemas.openxmlformats.org/spreadsheetml/2006/main">
  <c r="H40" i="12" l="1"/>
  <c r="J66" i="14" l="1"/>
  <c r="H65" i="14"/>
  <c r="F65" i="14"/>
  <c r="E65" i="14"/>
  <c r="J64" i="14"/>
  <c r="J63" i="14"/>
  <c r="J62" i="14"/>
  <c r="J61" i="14"/>
  <c r="J60" i="14"/>
  <c r="A60" i="14"/>
  <c r="A61" i="14" s="1"/>
  <c r="A62" i="14" s="1"/>
  <c r="A63" i="14" s="1"/>
  <c r="A64" i="14" s="1"/>
  <c r="J59" i="14"/>
  <c r="H58" i="14"/>
  <c r="F58" i="14"/>
  <c r="E58" i="14"/>
  <c r="J57" i="14"/>
  <c r="J56" i="14"/>
  <c r="A56" i="14"/>
  <c r="A57" i="14" s="1"/>
  <c r="J55" i="14"/>
  <c r="H54" i="14"/>
  <c r="F54" i="14"/>
  <c r="E54" i="14"/>
  <c r="K53" i="14"/>
  <c r="J53" i="14"/>
  <c r="J52" i="14"/>
  <c r="J51" i="14"/>
  <c r="A51" i="14"/>
  <c r="A52" i="14" s="1"/>
  <c r="A53" i="14" s="1"/>
  <c r="J50" i="14"/>
  <c r="A50" i="14"/>
  <c r="J49" i="14"/>
  <c r="H48" i="14"/>
  <c r="G48" i="14"/>
  <c r="F48" i="14"/>
  <c r="E48" i="14"/>
  <c r="J47" i="14"/>
  <c r="J46" i="14"/>
  <c r="J45" i="14"/>
  <c r="H44" i="14"/>
  <c r="F44" i="14"/>
  <c r="E44" i="14"/>
  <c r="J43" i="14"/>
  <c r="J42" i="14"/>
  <c r="J41" i="14"/>
  <c r="J40" i="14"/>
  <c r="J39" i="14"/>
  <c r="H38" i="14"/>
  <c r="F38" i="14"/>
  <c r="E38" i="14"/>
  <c r="J37" i="14"/>
  <c r="J36" i="14"/>
  <c r="J35" i="14"/>
  <c r="J34" i="14"/>
  <c r="J33" i="14"/>
  <c r="J32" i="14"/>
  <c r="J31" i="14"/>
  <c r="J30" i="14"/>
  <c r="J29" i="14"/>
  <c r="J28" i="14"/>
  <c r="J27" i="14"/>
  <c r="J26" i="14"/>
  <c r="J25" i="14"/>
  <c r="J24" i="14"/>
  <c r="J23" i="14"/>
  <c r="J22" i="14"/>
  <c r="H21" i="14"/>
  <c r="F21" i="14"/>
  <c r="E21" i="14"/>
  <c r="J20" i="14"/>
  <c r="J19" i="14"/>
  <c r="J18" i="14"/>
  <c r="J17" i="14"/>
  <c r="A17" i="14"/>
  <c r="A18" i="14" s="1"/>
  <c r="A19" i="14" s="1"/>
  <c r="A20" i="14" s="1"/>
  <c r="A22" i="14" s="1"/>
  <c r="A23" i="14" s="1"/>
  <c r="A24" i="14" s="1"/>
  <c r="A25" i="14" s="1"/>
  <c r="A26" i="14" s="1"/>
  <c r="A27" i="14" s="1"/>
  <c r="A28" i="14" s="1"/>
  <c r="A29" i="14" s="1"/>
  <c r="A30" i="14" s="1"/>
  <c r="A31" i="14" s="1"/>
  <c r="A32" i="14" s="1"/>
  <c r="A33" i="14" s="1"/>
  <c r="A34" i="14" s="1"/>
  <c r="A35" i="14" s="1"/>
  <c r="A36" i="14" s="1"/>
  <c r="A37" i="14" s="1"/>
  <c r="A39" i="14" s="1"/>
  <c r="A40" i="14" s="1"/>
  <c r="A41" i="14" s="1"/>
  <c r="A42" i="14" s="1"/>
  <c r="A43" i="14" s="1"/>
  <c r="A45" i="14" s="1"/>
  <c r="A46" i="14" s="1"/>
  <c r="A47" i="14" s="1"/>
  <c r="J16" i="14"/>
  <c r="H15" i="14"/>
  <c r="F15" i="14"/>
  <c r="E15" i="14"/>
  <c r="J14" i="14"/>
  <c r="J13" i="14"/>
  <c r="J12" i="14"/>
  <c r="J11" i="14"/>
  <c r="J10" i="14"/>
  <c r="J9" i="14"/>
  <c r="J8" i="14"/>
  <c r="A8" i="14"/>
  <c r="J7" i="14"/>
  <c r="J21" i="14" l="1"/>
  <c r="A9" i="14"/>
  <c r="A10" i="14" s="1"/>
  <c r="A11" i="14" s="1"/>
  <c r="A13" i="14" s="1"/>
  <c r="A14" i="14" s="1"/>
  <c r="J15" i="14"/>
  <c r="J54" i="14"/>
  <c r="J44" i="14"/>
  <c r="J48" i="14"/>
  <c r="H67" i="14"/>
  <c r="E67" i="14"/>
  <c r="J38" i="14"/>
  <c r="J65" i="14"/>
  <c r="J67" i="14" s="1"/>
  <c r="J58" i="14"/>
  <c r="F67" i="14"/>
  <c r="F47" i="13" l="1"/>
  <c r="E47" i="13"/>
  <c r="J46" i="13"/>
  <c r="J45" i="13"/>
  <c r="H44" i="13"/>
  <c r="J44" i="13" s="1"/>
  <c r="H43" i="13"/>
  <c r="J43" i="13" s="1"/>
  <c r="J42" i="13"/>
  <c r="J41" i="13"/>
  <c r="J40" i="13"/>
  <c r="J39" i="13"/>
  <c r="J38" i="13"/>
  <c r="J37" i="13"/>
  <c r="H36" i="13"/>
  <c r="J36" i="13" s="1"/>
  <c r="J35" i="13"/>
  <c r="J34" i="13"/>
  <c r="J33" i="13"/>
  <c r="J32" i="13"/>
  <c r="J31" i="13"/>
  <c r="J30" i="13"/>
  <c r="J29" i="13"/>
  <c r="J28" i="13"/>
  <c r="J27" i="13"/>
  <c r="J26" i="13"/>
  <c r="J25" i="13"/>
  <c r="J24" i="13"/>
  <c r="J23" i="13"/>
  <c r="J22" i="13"/>
  <c r="J21" i="13"/>
  <c r="J20" i="13"/>
  <c r="J19" i="13"/>
  <c r="J18" i="13"/>
  <c r="J17" i="13"/>
  <c r="J16" i="13"/>
  <c r="J15" i="13"/>
  <c r="J14" i="13"/>
  <c r="J13" i="13"/>
  <c r="J12" i="13"/>
  <c r="H11" i="13"/>
  <c r="J11" i="13" s="1"/>
  <c r="J10" i="13"/>
  <c r="J9" i="13"/>
  <c r="J8" i="13"/>
  <c r="A8" i="13"/>
  <c r="A9" i="13" s="1"/>
  <c r="A10" i="13" s="1"/>
  <c r="A11" i="13" s="1"/>
  <c r="A12" i="13" s="1"/>
  <c r="A13" i="13" s="1"/>
  <c r="A14" i="13" s="1"/>
  <c r="A15" i="13" s="1"/>
  <c r="A16" i="13" s="1"/>
  <c r="A17" i="13" s="1"/>
  <c r="A18" i="13" s="1"/>
  <c r="A19" i="13" s="1"/>
  <c r="A20" i="13" s="1"/>
  <c r="A21" i="13" s="1"/>
  <c r="J7" i="13"/>
  <c r="J47" i="13" s="1"/>
  <c r="A22" i="13" l="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H47" i="13"/>
  <c r="A8" i="12"/>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H62" i="12" l="1"/>
  <c r="H63" i="12"/>
  <c r="J54" i="12" l="1"/>
  <c r="H104" i="12"/>
  <c r="H46" i="12"/>
  <c r="J83" i="12" l="1"/>
  <c r="J8" i="12" l="1"/>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7" i="12"/>
  <c r="H108" i="12"/>
  <c r="F108" i="12"/>
  <c r="E108" i="12"/>
  <c r="J108" i="12" l="1"/>
  <c r="E128" i="8" l="1"/>
  <c r="H128" i="8" l="1"/>
  <c r="F128" i="8"/>
  <c r="J127" i="8"/>
  <c r="J126" i="8"/>
  <c r="J125" i="8"/>
  <c r="J124" i="8"/>
  <c r="J123" i="8"/>
  <c r="J122" i="8"/>
  <c r="J121" i="8"/>
  <c r="J120" i="8"/>
  <c r="J119" i="8"/>
  <c r="J118" i="8"/>
  <c r="J117" i="8"/>
  <c r="J116" i="8"/>
  <c r="J115" i="8"/>
  <c r="J114" i="8"/>
  <c r="J113" i="8"/>
  <c r="J112" i="8"/>
  <c r="J111" i="8"/>
  <c r="J110" i="8"/>
  <c r="J109" i="8"/>
  <c r="J108" i="8"/>
  <c r="J107" i="8"/>
  <c r="J106" i="8"/>
  <c r="J105" i="8"/>
  <c r="J104" i="8"/>
  <c r="J103" i="8"/>
  <c r="J102" i="8"/>
  <c r="J101" i="8"/>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19" i="8"/>
  <c r="J36" i="8"/>
  <c r="J35" i="8"/>
  <c r="J34" i="8"/>
  <c r="J33" i="8"/>
  <c r="J32" i="8"/>
  <c r="J31" i="8"/>
  <c r="J30" i="8"/>
  <c r="J29" i="8"/>
  <c r="J28" i="8"/>
  <c r="J27" i="8"/>
  <c r="J26" i="8"/>
  <c r="J25" i="8"/>
  <c r="J24" i="8"/>
  <c r="J23" i="8"/>
  <c r="J22" i="8"/>
  <c r="J21" i="8"/>
  <c r="J20" i="8"/>
  <c r="J18" i="8"/>
  <c r="J17" i="8"/>
  <c r="J16" i="8"/>
  <c r="J15" i="8"/>
  <c r="J14" i="8"/>
  <c r="J13" i="8"/>
  <c r="J12" i="8"/>
  <c r="J11" i="8"/>
  <c r="J9" i="8"/>
  <c r="J8" i="8"/>
  <c r="A8" i="8"/>
  <c r="A9" i="8" s="1"/>
  <c r="A10" i="8" s="1"/>
  <c r="A11" i="8" s="1"/>
  <c r="A12" i="8" s="1"/>
  <c r="A13" i="8" s="1"/>
  <c r="A14" i="8" s="1"/>
  <c r="A15" i="8" s="1"/>
  <c r="A16" i="8" s="1"/>
  <c r="A17" i="8" s="1"/>
  <c r="A18" i="8" s="1"/>
  <c r="J7" i="8"/>
  <c r="J128" i="8" l="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l="1"/>
  <c r="A53" i="1" s="1"/>
  <c r="A54" i="1" s="1"/>
  <c r="A55" i="1" s="1"/>
  <c r="A56" i="1" s="1"/>
  <c r="A57" i="1" s="1"/>
  <c r="A58" i="1" s="1"/>
  <c r="A59" i="1" s="1"/>
  <c r="A60" i="1" s="1"/>
  <c r="A61" i="1" s="1"/>
  <c r="A62" i="1" s="1"/>
  <c r="A63" i="1" s="1"/>
  <c r="E64" i="1"/>
  <c r="F64" i="1"/>
  <c r="G64" i="1"/>
  <c r="D64"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7" i="1"/>
  <c r="I64" i="1" l="1"/>
  <c r="A19" i="8"/>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alcChain>
</file>

<file path=xl/sharedStrings.xml><?xml version="1.0" encoding="utf-8"?>
<sst xmlns="http://schemas.openxmlformats.org/spreadsheetml/2006/main" count="881" uniqueCount="517">
  <si>
    <t>דת</t>
  </si>
  <si>
    <t>שם המלכ"ר</t>
  </si>
  <si>
    <t>מספר מלכ"ר</t>
  </si>
  <si>
    <t xml:space="preserve">חד פעמית/ ארנונה ש. קודמות </t>
  </si>
  <si>
    <t xml:space="preserve">ישיבות גבוהות </t>
  </si>
  <si>
    <t>מוסדות חינוך דתים עד 18</t>
  </si>
  <si>
    <t>אביב התורה</t>
  </si>
  <si>
    <t xml:space="preserve"> </t>
  </si>
  <si>
    <t>אהבה ושלום - נווה חן</t>
  </si>
  <si>
    <t>בקשת העמותה לתמיכה ח.פ. להצטיידות לא מאושרת - העמותה נתמכה בשנת 2016 בתמיכה ח.פ.</t>
  </si>
  <si>
    <t xml:space="preserve">אהבת חיים - ע"ש הצדיק רבי חיים חורי זצוק"ל זיע"א  </t>
  </si>
  <si>
    <t>תמיכה ח.פ. לשיפוץ.</t>
  </si>
  <si>
    <t>אוהל יוסף בית זכריה</t>
  </si>
  <si>
    <t>אופק - חברה תרבות ורוח</t>
  </si>
  <si>
    <t>תמיכה ח.פ. להצטיידות.</t>
  </si>
  <si>
    <t>אוצרות חיים ע"ש המקובל ר' חיים ויטאל זצוק"ל</t>
  </si>
  <si>
    <t xml:space="preserve">אור משה תל אביב </t>
  </si>
  <si>
    <t>אורות חינוך</t>
  </si>
  <si>
    <t xml:space="preserve">אורות מורשה </t>
  </si>
  <si>
    <t>איחוד מוסדות התורה שירת דבורה</t>
  </si>
  <si>
    <t>איחוד שיבת ציון - אגודה לאומית דתית</t>
  </si>
  <si>
    <t>אל המעיין - קרן חינוך למורשת יהדות ספרד</t>
  </si>
  <si>
    <t>היקף התמיכה עפ"י התבחינים נמוך מ 5,000 ₪.</t>
  </si>
  <si>
    <t>בית הכנסת המרכזי רמת אביב ג' בע"מ (חל"צ)</t>
  </si>
  <si>
    <t>בית הכנסת הפועל המזרחי ע"ש הרב דורף ז"ל</t>
  </si>
  <si>
    <t>תמיכה ח.פ. לשיפוץ והצטיידות.</t>
  </si>
  <si>
    <t>בית חב"ד רמת אביב שע"י צעירי אגודת חב"ד</t>
  </si>
  <si>
    <t>בית כנסת היכל חיים, נווה אביבים, תל-אביב</t>
  </si>
  <si>
    <t xml:space="preserve">בית ליובאוויטש נחלת יצחק - מונטיפיורי ת"א </t>
  </si>
  <si>
    <t>בית מדרש גבוה לבעלי תשובה - באר מים חיים</t>
  </si>
  <si>
    <t xml:space="preserve">בית מנחם נאות אפקה והסביבה </t>
  </si>
  <si>
    <t>בית תפילה ישראלי בלב תל אביב</t>
  </si>
  <si>
    <t>דרך עץ החיים</t>
  </si>
  <si>
    <t>היכל התלמוד בית מדרש גבוה לתורה</t>
  </si>
  <si>
    <t>הישיבה הגבוהה אור-עציון</t>
  </si>
  <si>
    <t>המרכז הדתי עטרת צבי</t>
  </si>
  <si>
    <t>הנקודה היהודית בתל-אביב</t>
  </si>
  <si>
    <t>ובחרת בחיים מוסדות חינוך ולמודי יהדות ע"ש חיים סוויד ז"ל נווה שרת ת"א</t>
  </si>
  <si>
    <t>חברותא - המרכז למודעות יהודית</t>
  </si>
  <si>
    <t xml:space="preserve">חשקת התורה </t>
  </si>
  <si>
    <t>ישיבה ובית מדרש לאברכים ע"ש הגאון רבינו יוסף חיים זיע"א בשכונת התקווה</t>
  </si>
  <si>
    <t>ישיבת "תורה והוראה" תל אביב</t>
  </si>
  <si>
    <t>ישיבת הרב עמיאל (ישיבת הישוב החדש)</t>
  </si>
  <si>
    <t>ישיבת הרמב"ם ובית יוסף (לספרדים ובני עדות המזרח)</t>
  </si>
  <si>
    <t>ישיבת זכרון משה כולל לעדת ארם צובה (חלב)</t>
  </si>
  <si>
    <t>ישיבת חידושי הרי"ם</t>
  </si>
  <si>
    <t>ישיבת שערי תורה - בית מדרש לתורה ע"ש הנציב ז"ל</t>
  </si>
  <si>
    <t xml:space="preserve">כולל בית שלמה ע"ש רבינו חכם סלמן מוצפי </t>
  </si>
  <si>
    <t>מה יפו פעמי בת ציון - תל אביב</t>
  </si>
  <si>
    <t>בקשת העמותה לתמיכה ח.פ. להצטיידות לא מאושרת - העמותה נתמכה בשנת 2017 בתמיכה ח.פ.</t>
  </si>
  <si>
    <t>מודעות - מרכז רוחני לקבלה וחסידות</t>
  </si>
  <si>
    <t>מודעות - משמעות (ע"ר)</t>
  </si>
  <si>
    <t>מכון תורני איילת השחר</t>
  </si>
  <si>
    <t>ממעל ממש</t>
  </si>
  <si>
    <t>מרכז התורה והחינוך בצפון ת"א</t>
  </si>
  <si>
    <t>מרכז חב"ד לובאוויטש ת"א</t>
  </si>
  <si>
    <t>מרכז חינוכי בקריית הרי"ם לוין ת"א</t>
  </si>
  <si>
    <t>מרכז ליהדות - אור מנחם צפון תל אביב</t>
  </si>
  <si>
    <t>משנת שמעון תנעמי</t>
  </si>
  <si>
    <t>משען לתלמיד אופקים</t>
  </si>
  <si>
    <t xml:space="preserve">נתיבות עולם </t>
  </si>
  <si>
    <t>עטרת יוסף תורה ת"א יפו</t>
  </si>
  <si>
    <t>עמותת המרכז התורני איילון</t>
  </si>
  <si>
    <t>צמח ישראל</t>
  </si>
  <si>
    <t>קהילת רוח אביב</t>
  </si>
  <si>
    <t>רשת שיעורי תורה "מעיינה של תורה"</t>
  </si>
  <si>
    <t>שיח יצחק יפו - ע"ש רבנו האר"י זיע"א</t>
  </si>
  <si>
    <t>שערי אשר</t>
  </si>
  <si>
    <t>תמיכה ח.פ. להצטיידות. בקשת העמותה לתמיכה ח.פ. לבניית מעונות היום לא מאושרת - אינה בתחום הדת.</t>
  </si>
  <si>
    <t>תומכי תמימים ליובאוויטש רמת אביב</t>
  </si>
  <si>
    <t>תורה באהבה תל אביב</t>
  </si>
  <si>
    <t xml:space="preserve">הערות </t>
  </si>
  <si>
    <t>העשרה חינוכית</t>
  </si>
  <si>
    <t>תחום</t>
  </si>
  <si>
    <t>ספורט</t>
  </si>
  <si>
    <t xml:space="preserve">תחום משנה </t>
  </si>
  <si>
    <t>תמיכה שוטפת</t>
  </si>
  <si>
    <t>תמיכת ארנונה</t>
  </si>
  <si>
    <t>א"ק</t>
  </si>
  <si>
    <t>יהורז - עמותה להנצחת רב-סרן יהורז כשר, ז"ל</t>
  </si>
  <si>
    <t xml:space="preserve">אקרובטיקה </t>
  </si>
  <si>
    <t xml:space="preserve">מועדון האקרובטיקה וההתעמלות מכבי דן </t>
  </si>
  <si>
    <t>תמיכות ח.פ.: 10,000 ₪ הישג בינ"ל, 15,000 ₪ ייצוג בינ"ל.</t>
  </si>
  <si>
    <t>ג'ודו</t>
  </si>
  <si>
    <t xml:space="preserve">מיטב קידום תרבות הספורט צהלה-תל אביב </t>
  </si>
  <si>
    <t>תמיכה ח.פ. לרכישת ציוד.</t>
  </si>
  <si>
    <t>תמיכה ח.פ. לדמי שימוש.</t>
  </si>
  <si>
    <t>האבקות</t>
  </si>
  <si>
    <t xml:space="preserve">הפועל תקווה תל-אביב </t>
  </si>
  <si>
    <t>התעמלות</t>
  </si>
  <si>
    <t>הפועל ת"א - עמותת מחלקת ההתעמלות</t>
  </si>
  <si>
    <t>חירשים רב ענפי</t>
  </si>
  <si>
    <t>מועדון ספורט החרשים וכבדי שמיעה</t>
  </si>
  <si>
    <t>חתירה</t>
  </si>
  <si>
    <t>מועדון השייטים בתל אביב</t>
  </si>
  <si>
    <t>טניס</t>
  </si>
  <si>
    <t>אקדמיה לטניס הפועל ת"א</t>
  </si>
  <si>
    <t>המרכז לטניס בישראל</t>
  </si>
  <si>
    <t>הבקשה לתמיכה שוטפת נבחנה ונמצאה שאינה עומדת בתנאי הסף.</t>
  </si>
  <si>
    <t>מכבי צפון תל אביב מועדון הטניס</t>
  </si>
  <si>
    <t xml:space="preserve">טריאתלון </t>
  </si>
  <si>
    <t>מועדון טריאתלון איילות ת"א דן (גם עבור מועדון ישראלי לרצים איילות)</t>
  </si>
  <si>
    <t>כדורגל</t>
  </si>
  <si>
    <t>אגודת ספורט "שמשון" תל-אביב</t>
  </si>
  <si>
    <t xml:space="preserve">תמיכה ח.פ. לרכישת ציוד. </t>
  </si>
  <si>
    <t xml:space="preserve">בית"ר עזרא </t>
  </si>
  <si>
    <t>בני יהודה ת"א (2003)</t>
  </si>
  <si>
    <t>העמותה לקידום מועדון הכדורגל גדנ"ע ת"א</t>
  </si>
  <si>
    <t>תמיכה ח.פ. למיזם משותף.</t>
  </si>
  <si>
    <t xml:space="preserve">מ.ס.ד.ר-יפו ת"א </t>
  </si>
  <si>
    <t>תמיכה ח.פ. עבור רכישת ציוד.</t>
  </si>
  <si>
    <t xml:space="preserve">מועדון הכדורגל מכבי ת"א </t>
  </si>
  <si>
    <t>מועדון ספורט רואי חשבון בתל אביב</t>
  </si>
  <si>
    <t xml:space="preserve">מכבי קביליו יפו </t>
  </si>
  <si>
    <t>עמותת הפועל רמת ישראל</t>
  </si>
  <si>
    <t>עמותת ידידי הפועל כפר שלם לקידום החינוך, התרבות הנוער והספורט באזור כפר שלם</t>
  </si>
  <si>
    <t>פועלים באדום</t>
  </si>
  <si>
    <t>כדורגל + כדורסל</t>
  </si>
  <si>
    <t>הפועל מועדון ספורט אורטודוקסים יפו</t>
  </si>
  <si>
    <t>כדורסל</t>
  </si>
  <si>
    <t>אליצור תל אביב</t>
  </si>
  <si>
    <t xml:space="preserve">בית"ר נווה אליעזר </t>
  </si>
  <si>
    <t>הפועל אוסישקין תל-אביב</t>
  </si>
  <si>
    <t>מועדון הכדורסל - מכבי תל אביב</t>
  </si>
  <si>
    <t xml:space="preserve">מועדון כדורסל בני יהודה ת"א </t>
  </si>
  <si>
    <t xml:space="preserve">מתנ"ס תל כביר - מכבי </t>
  </si>
  <si>
    <t>תמיכות ח.פ.: 10,000 ₪ דמי שימוש, 15,000 ₪ ייצוג בינ"ל.</t>
  </si>
  <si>
    <t>כדורעף</t>
  </si>
  <si>
    <t>כדורעף ק.ק. תל אביב</t>
  </si>
  <si>
    <t>מועדון ספורט רמת אביב</t>
  </si>
  <si>
    <t>נכים רב ענפי</t>
  </si>
  <si>
    <t>ארגון נכי צה"ל (עבור בית הלוחם ת"א)</t>
  </si>
  <si>
    <t>סיוף</t>
  </si>
  <si>
    <t>עמותה לקידום ספורט הסיוף בתל אביב ובמרכז</t>
  </si>
  <si>
    <t>סקי מים בכבלים</t>
  </si>
  <si>
    <t>מועדון סקי מים בכבלים תל אביב</t>
  </si>
  <si>
    <t>תמיכה ח.פ. למרכז מצויינות, במימוש התמיכה יש לדווח למנהל הספורט לקבלת מצ'ינג ממשלתי.</t>
  </si>
  <si>
    <t>פטנק</t>
  </si>
  <si>
    <t>פטנק רוטשילד תל אביב</t>
  </si>
  <si>
    <t>קיאקים</t>
  </si>
  <si>
    <t>קייאקים - זבולון ת"א</t>
  </si>
  <si>
    <t>תמיכה ח.פ ייצוג בינ"ל 15,000 ₪. תמיכה ח.פ. להשבחת מתקן לא מאושרת.</t>
  </si>
  <si>
    <t>רב ענפי</t>
  </si>
  <si>
    <t>המועדון לספורט באוניברסיטת ת"א - אס"א תל אביב</t>
  </si>
  <si>
    <t xml:space="preserve">מועדון לענפי ספורט - מכבי ת"א </t>
  </si>
  <si>
    <t>שחמט</t>
  </si>
  <si>
    <t>עמותת צ'רניאק לשחמט - תל אביב יפו</t>
  </si>
  <si>
    <t>שייט, חתירה וקיאקים</t>
  </si>
  <si>
    <t xml:space="preserve">הפועל תל-אביב - מועדון ימי קיאקים-שייט-חתירה </t>
  </si>
  <si>
    <t>סכום כולל</t>
  </si>
  <si>
    <t xml:space="preserve">% </t>
  </si>
  <si>
    <t xml:space="preserve">תמיכה שוטפת </t>
  </si>
  <si>
    <t>שונים</t>
  </si>
  <si>
    <t>איכות הסביבה</t>
  </si>
  <si>
    <t xml:space="preserve">אדם טבע ודין - אגודה ישראלית להגנת הסביבה </t>
  </si>
  <si>
    <t xml:space="preserve">האגודה הישראלית לאקולוגיה ולמדעי הסביבה </t>
  </si>
  <si>
    <t>בקשת העמותה לתמיכה שוטפת נדחת - עמותה לא עברה את סף התבחינים.</t>
  </si>
  <si>
    <t>הצעד הטבעי ישראל בע"מ</t>
  </si>
  <si>
    <t>תמיכה לבתי הספר של המוכש"ר במסגרת חוק נהרי עבור ישיבת אור משה.</t>
  </si>
  <si>
    <t xml:space="preserve">ידידי הסיסים </t>
  </si>
  <si>
    <t xml:space="preserve">יום שני ללא בשר </t>
  </si>
  <si>
    <t xml:space="preserve">מגמה ירוקה </t>
  </si>
  <si>
    <t xml:space="preserve">מעגלי הצדק </t>
  </si>
  <si>
    <t>מרכז השל לקיימות</t>
  </si>
  <si>
    <t>בעלי חיים</t>
  </si>
  <si>
    <t xml:space="preserve">   S.O.S חיות</t>
  </si>
  <si>
    <t>אגודת צער בעלי חיים בישראל, רמת גן והסביבה</t>
  </si>
  <si>
    <t>אגודת צער בעלי חיים ת"א</t>
  </si>
  <si>
    <t>משמר בעלי החיים בישראל</t>
  </si>
  <si>
    <t>תנו לחיות לחיות</t>
  </si>
  <si>
    <t>בתי הספר של המוכש"ר במסגרת חוק נהרי</t>
  </si>
  <si>
    <t>תמיכה לבתי הספר של המוכש"ר במסגרת חוק נהרי עבור ביה"ס טביטא הכנסיה הסקוטית.</t>
  </si>
  <si>
    <t>תמיכה לבתי הספר של המוכש"ר במסגרת חוק נהרי עבור תיכון בית יעקב ת"א.</t>
  </si>
  <si>
    <t xml:space="preserve">אלי בעזרי - ראשית חוכמה </t>
  </si>
  <si>
    <t>תמיכה לבתי הספר של המוכש"ר במסגרת חוק נהרי עבור רש"י בנות 70,740 ₪, רש"י בנים 72,036 ₪.</t>
  </si>
  <si>
    <t xml:space="preserve">בית מדרש להוראה שער שמעון - אור תורה </t>
  </si>
  <si>
    <t>בית ספר טביתא ביפו</t>
  </si>
  <si>
    <t>זכר שלמה ע"ש ר' שלמה קושיצקי ז"ל</t>
  </si>
  <si>
    <t>תמיכה לבתי הספר של המוכש"ר במסגרת חוק נהרי עבור יחד בנות 74,385 ₪, יחד בנים 83,781 ₪.</t>
  </si>
  <si>
    <t>תמיכה לבתי הספר של המוכש"ר במסגרת חוק נהרי - עבור בית חינוך לנוער (חידושי הרי"מ).</t>
  </si>
  <si>
    <t>ישיבת תורה והוראה</t>
  </si>
  <si>
    <t>תמיכה לבתי הספר של המוכש"ר במסגרת חוק נהרי - עבור ישיבת "תורה והוראה" (6,460 ש"ח), עבור ביה"ס (95,135 ₪).</t>
  </si>
  <si>
    <t>מוסדות שערי ציון בני ברק</t>
  </si>
  <si>
    <t>תמיכה לבתי הספר של המוכש"ר במסגרת חוק נהרי - עבור שירת חנה 14,877 ₪, אמרי דוד 146,420 ₪, תפארת יוסף 67,338 ₪.</t>
  </si>
  <si>
    <t>מרכז ישיבות בני-עקיבא בישראל</t>
  </si>
  <si>
    <t>תמיכה לבתי הספר של המוכש"ר במסגרת חוק נהרי עבור אלפנית בני עקיבא.</t>
  </si>
  <si>
    <t>נעמת - תנועת נשים עובדות ומתנדבות</t>
  </si>
  <si>
    <t>תמיכה לבתי הספר של המוכש"ר במסגרת חוק נהרי עבור נעמת יפו.</t>
  </si>
  <si>
    <t>סנט גוזף בית ספר לבנים</t>
  </si>
  <si>
    <t>תמיכה לבתי הספר של המוכש"ר במסגרת חוק נהרי עבור ביה"ס פרר.</t>
  </si>
  <si>
    <t>עמותת בית הספר הפטרירכיה רום האורתודוכסית סנט מיכאל ביפו</t>
  </si>
  <si>
    <t>תמיכה לבתי הספר של המוכש"ר במסגרת חוק נהרי עבור ביה"ס סנט מיכאל יסודי (91,611 ₪), עבור ביה"ס סנט מיכאל תיכון (6,460 ₪).</t>
  </si>
  <si>
    <t>קוסטודיה די טרה סנטה</t>
  </si>
  <si>
    <t>תמיכה לבתי הספר של המוכש"ר במסגרת חוק נהרי עבור טרה סנטה יסודי (153,271 ₪), טרה סנטה תיכון (12,332 ₪).</t>
  </si>
  <si>
    <t>שונשוני - גן ובית ספר אחר בתל אביב</t>
  </si>
  <si>
    <t>תמיכה לבתי הספר של המוכש"ר במסגרת חוק נהרי עבור קהילה תיכון (7,634 ₪), קהילה יסוד (99,245 ₪).</t>
  </si>
  <si>
    <t>תלמוד תורה ברסלב תל אביב</t>
  </si>
  <si>
    <t>תמיכה לבתי הספר של המוכש"ר במסגרת חוק נהרי עבור תלמוד תורה ברסלב.</t>
  </si>
  <si>
    <t>בית מדרש להוראה שער שמעון - אור תורה (ת"ת פיתוחי חותם)</t>
  </si>
  <si>
    <t>תמיכה לשיפורים ושיפוצים במבנים ובחצרות ע"ס 1,568,919 ₪. על העמותה להגיש אישור רו"ח ואישור הרשת עד לתום הרבעון הראשון בשנת 2019 המאשר שהתמיכה לשיפוצים שימשה לשיפורים ושיפוצים במבנים ובחצרות. תמיכת 2018 תשוחרר עם קבלת אישור רו"ח על ביצוע שיפוצים 2017.</t>
  </si>
  <si>
    <t>מרכז גני הילדים שע"י מרכז מעיין החינוך התורני בא"י</t>
  </si>
  <si>
    <t>מחתרות</t>
  </si>
  <si>
    <t xml:space="preserve">ארגון חברי ההגנה בתל אביב וגוש דן </t>
  </si>
  <si>
    <t xml:space="preserve">ברית חיילי הארגון הצבאי הלאומי </t>
  </si>
  <si>
    <t>העמותה להנצחת מורשת לוחמי חירות ישראל</t>
  </si>
  <si>
    <t>מיעוטים דתיים</t>
  </si>
  <si>
    <t>האגודה האורטודוקסית לצדקה ביפו</t>
  </si>
  <si>
    <t xml:space="preserve">האגודה למען ערביי יפו </t>
  </si>
  <si>
    <t>המועצה המוסלמית ביפו</t>
  </si>
  <si>
    <t>עמותת הצמיחה היפואית</t>
  </si>
  <si>
    <t>עמותת ערוס אלבחר לאישה ביפו</t>
  </si>
  <si>
    <t>מסגרות לטף</t>
  </si>
  <si>
    <t>אליפלט - אזרחים למען ילדי פליטים</t>
  </si>
  <si>
    <t>העמותה לקידום החינוך בתל אביב - יפו</t>
  </si>
  <si>
    <t>עמותת לשובע</t>
  </si>
  <si>
    <t>עמותת צמאון</t>
  </si>
  <si>
    <t>קרן למעורבות חברתית ע"ש יהודה טריביטש ז"ל (ע"ר)</t>
  </si>
  <si>
    <t>משתנה</t>
  </si>
  <si>
    <t>קהילה גאה</t>
  </si>
  <si>
    <t>אגודה לשמירת זכויות הפרט</t>
  </si>
  <si>
    <t>חושן - חינוך ושינוי</t>
  </si>
  <si>
    <t>מועדון ספורט גאה ת"א</t>
  </si>
  <si>
    <t xml:space="preserve">מעברים - שינוי בר קיימא לקהילה הטרנסית </t>
  </si>
  <si>
    <t xml:space="preserve">עמותת איגי </t>
  </si>
  <si>
    <t>תמיכת הורים של לסביות והומוסקסואלים - תהל"ה</t>
  </si>
  <si>
    <t xml:space="preserve">תרומות </t>
  </si>
  <si>
    <t>ויצו - הסתדרות עולמית לנשים ציוניות</t>
  </si>
  <si>
    <t xml:space="preserve">ניצן סניף תל אביב - אגודה לקידום ילדים לקויי למידה הסתגלות ותפקוד </t>
  </si>
  <si>
    <t>בריאות ורווחה</t>
  </si>
  <si>
    <t xml:space="preserve">בריאות ונכויות </t>
  </si>
  <si>
    <t>אגודת החרשים בישראל</t>
  </si>
  <si>
    <t>אגודת רפואה וחיים ויזניץ, בנשיאות כבוד האדמו"ר שליט"א</t>
  </si>
  <si>
    <t xml:space="preserve">איחוד הצלה ישראל </t>
  </si>
  <si>
    <t>איכות בשיקום</t>
  </si>
  <si>
    <t xml:space="preserve">איל"ן איגוד ישראלי לילדים נפגעים </t>
  </si>
  <si>
    <t>אנוש - העמותה הישראלית לבריאות הנפש</t>
  </si>
  <si>
    <t xml:space="preserve">ארגון גג של ארגוני נכים ונכים בלתי מאוגדים </t>
  </si>
  <si>
    <t>ארגון נוער מגן דוד אדום</t>
  </si>
  <si>
    <t>בקול - ארגון כבדי שמיעה ומתחרשים</t>
  </si>
  <si>
    <t>דרום-עמותה לקידום אמנות ותרבות בדרום תל אביב</t>
  </si>
  <si>
    <t>האגודה הישראלית לטרשת נפוצה</t>
  </si>
  <si>
    <t>האגודה לזכויות החולה</t>
  </si>
  <si>
    <t>האגודה למען העוור הרצליה והשרון ע"ש מרים מוזס</t>
  </si>
  <si>
    <t xml:space="preserve">האגודה לסוכרת נעורים (סוג 1) בישראל </t>
  </si>
  <si>
    <t>הועד למלחמה באיידס</t>
  </si>
  <si>
    <t>המכון הלאומי לשיקום נפגעי ראש</t>
  </si>
  <si>
    <t>המכון לקידום החרש בישראל</t>
  </si>
  <si>
    <t>המרכז לעיוור בישראל</t>
  </si>
  <si>
    <t>וראייטי ישראל</t>
  </si>
  <si>
    <t>חברים לרפואה</t>
  </si>
  <si>
    <t>כנפים "כי באומנות אין מוגבלות" (ע"ר)</t>
  </si>
  <si>
    <t>לטם - טבע נגיש לכולם</t>
  </si>
  <si>
    <t>מכון בית דוד</t>
  </si>
  <si>
    <t xml:space="preserve">נאמן, נפגעי ארוע מוחי </t>
  </si>
  <si>
    <t>נמ"ג - עמותה לחולי ניוון מקולרי גילי (A.M.D)</t>
  </si>
  <si>
    <t>עמותה לילדים בסיכון</t>
  </si>
  <si>
    <t>צ'יימס ישראל</t>
  </si>
  <si>
    <t>צמד - עמותת העיוורים הנעזרים בכלבי נחייה</t>
  </si>
  <si>
    <t>קו לחיים ארגון הסיוע הישראלי לחולים</t>
  </si>
  <si>
    <t xml:space="preserve">קשר - הבית של המשפחות המיוחדות </t>
  </si>
  <si>
    <t>שישי שמח</t>
  </si>
  <si>
    <t>התמכרויות</t>
  </si>
  <si>
    <t>מרכז אמהות למען ילדים בסיכון</t>
  </si>
  <si>
    <t>עמותת אל - סם</t>
  </si>
  <si>
    <t>זקנה</t>
  </si>
  <si>
    <t>אגודת נאמני מועדון רוטרי תל-אביב-יפו</t>
  </si>
  <si>
    <t>איגוד יוצאי לטביה ואסטוניה בישראל</t>
  </si>
  <si>
    <t>אלה - מרכז לסיוע נפשי - חברתי ליוצאי הולנד וקרוביהם</t>
  </si>
  <si>
    <t>אמון הציבור חברה לתועלת הציבור בע"מ</t>
  </si>
  <si>
    <t>ארגון אסירי ציון מברית המועצות</t>
  </si>
  <si>
    <t>ארגון ארצי יציג להגנת הדייר</t>
  </si>
  <si>
    <t xml:space="preserve">ארגון החיילים והפרטיזנים - נכי המלחמה בנאצים </t>
  </si>
  <si>
    <t>ארגון עובדי הכפיה תחת שלטון הנאצים</t>
  </si>
  <si>
    <t>חמישים פלוס מינוס</t>
  </si>
  <si>
    <t>יד ריבה יצוג משפטי לקשיש</t>
  </si>
  <si>
    <t>ידיד לחינוך</t>
  </si>
  <si>
    <t>עמדא - עמותה לחולי דמנציה, אלצהיימר ומחלות דומות בישראל</t>
  </si>
  <si>
    <t>עמותת הגמלאים שליד ההסתדרות במרחב תל-אביב</t>
  </si>
  <si>
    <t>קרן לרווחה לנפגעי השואה בישראל</t>
  </si>
  <si>
    <t xml:space="preserve">קשת- האגודה למען הקשיש </t>
  </si>
  <si>
    <t>ילד נוער ומשפחה</t>
  </si>
  <si>
    <t>אח בוגר אחות בוגרת ישראל</t>
  </si>
  <si>
    <t>אירגון נפגעי פעולות איבה - הארגון היציג</t>
  </si>
  <si>
    <t>אמונה - תנועת האישה הדתית לאומית</t>
  </si>
  <si>
    <t>בית השנטי</t>
  </si>
  <si>
    <t>גשר אל הנוער</t>
  </si>
  <si>
    <t>חץ ומטרה</t>
  </si>
  <si>
    <t>חצר נשית (ע"ר)</t>
  </si>
  <si>
    <t>מרכז סיוע לנפגעות ולנפגעי תקיפה מינית תל-אביב</t>
  </si>
  <si>
    <t>נט"ל - נפגעי טרואמה על רקע לאומי</t>
  </si>
  <si>
    <t>נעמ"ת</t>
  </si>
  <si>
    <t xml:space="preserve">עלם - העמותה לנוער במצבי סיכון </t>
  </si>
  <si>
    <t>עמותת חן לפריון וחיים</t>
  </si>
  <si>
    <t>הבקשה לתמיכה שוטפת נבחנה ע"י מינהל השירותים החברתיים ונמצאה שאינה עוברת את סף התבחינים.</t>
  </si>
  <si>
    <t>עמותת לילך- התנדבות מכל הלב</t>
  </si>
  <si>
    <t>עמותת מוזות - בית ספר תיכון לאמנויות</t>
  </si>
  <si>
    <t xml:space="preserve">ער"ן - עזרה ראשונה נפשית בטלפון </t>
  </si>
  <si>
    <t>פסיפס - מרכז ליווי ותמיכה למשפחות מאמצות</t>
  </si>
  <si>
    <t>רגע של אמת - זיהוי קורבנות אסון</t>
  </si>
  <si>
    <t>משאבי קהילה</t>
  </si>
  <si>
    <t>א.ס.ף - ארגון סיוע לפליטים ומבקשי מקלט בישראל</t>
  </si>
  <si>
    <t>אוכל לנזקקים</t>
  </si>
  <si>
    <t>אורות הלב</t>
  </si>
  <si>
    <t xml:space="preserve">איש לרעהו - עולם חסד יבנה </t>
  </si>
  <si>
    <t>איתך - משפטניות למען צדק חברתי</t>
  </si>
  <si>
    <t>ארגון לתת - סיוע הומניטרי הישראלי</t>
  </si>
  <si>
    <t>בית חב"ד ליובאוויטש יפו שע"י צעירי אגודת חב"ד</t>
  </si>
  <si>
    <t>בני ברית בישראל לשכת הגליל הגדולה מס' 14</t>
  </si>
  <si>
    <t>ברית יוצאי בוכרה</t>
  </si>
  <si>
    <t>גרעין חברתי יפו</t>
  </si>
  <si>
    <t>האגודה לזכויות האזרח בישראל</t>
  </si>
  <si>
    <t>המדרשה הישראלית למנהיגות בתל-אביב - בני ציון</t>
  </si>
  <si>
    <t>הפרדס - עמותה לפיתוח קהילתי שכונות דרום תל אביב</t>
  </si>
  <si>
    <t>הקרן לקידום מורשת ישראל בת"א</t>
  </si>
  <si>
    <t>חסדי נעמי</t>
  </si>
  <si>
    <t>יד שרה</t>
  </si>
  <si>
    <t>לאורו נלך</t>
  </si>
  <si>
    <t>מורשת יהדות בוכארה</t>
  </si>
  <si>
    <t>מפעלי גבורה שבחסד - מיסודו ולזכרו של הגאון החסיד והמחנך רבי גודל אייזנר זצ"ל</t>
  </si>
  <si>
    <t xml:space="preserve">מרחבים - חברה לחינוך ותרבות </t>
  </si>
  <si>
    <t>עזר מציון</t>
  </si>
  <si>
    <t>עמותת גבהים - עמותה לקליטת עלייה</t>
  </si>
  <si>
    <t>פעמונים - אירגון חסד</t>
  </si>
  <si>
    <t>פתחון לב</t>
  </si>
  <si>
    <t>קהילת יפו - חיים של משמעות</t>
  </si>
  <si>
    <t>קו לעובד</t>
  </si>
  <si>
    <t>קונגרס יהודי בוכרה</t>
  </si>
  <si>
    <t>רוח נשית - עצמאות כלכלית לנשים נפגעות אלימות</t>
  </si>
  <si>
    <t>רופאים לזכויות אדם - ישראל</t>
  </si>
  <si>
    <t>שמחת הלב - איגוד הליצנים הרפואים - טיפולים</t>
  </si>
  <si>
    <t>אל הלב</t>
  </si>
  <si>
    <t>המוקד לפליטים ולמהגרים</t>
  </si>
  <si>
    <t xml:space="preserve"> סה"כ איכות הסביבה</t>
  </si>
  <si>
    <t>סה"כ ועדה 2/2018</t>
  </si>
  <si>
    <t>סה"כ בעלי חיים</t>
  </si>
  <si>
    <t>סה"כ בתי הספר של המוכש"ר במסגרת חוק נהרי</t>
  </si>
  <si>
    <t>סה"כ בתי ספר הפועלים במבנים בבעלות עירונית שניתנו בהקצאה</t>
  </si>
  <si>
    <t>סה"כ מחתרות</t>
  </si>
  <si>
    <t>סה"כ מיעוטים דתיים</t>
  </si>
  <si>
    <t>סה"כ מסגרות לטף</t>
  </si>
  <si>
    <t>סה"כ קהילה גאה</t>
  </si>
  <si>
    <t>ועדה 2/2018</t>
  </si>
  <si>
    <t>אימאג'ין - העצמה במוזיקה</t>
  </si>
  <si>
    <t>אתגרים</t>
  </si>
  <si>
    <t>ארגון ניצולי  מחנות ההשמדה יוצאי יוון בישראל  - המרכז</t>
  </si>
  <si>
    <t>עמך</t>
  </si>
  <si>
    <t>אחד לקידום הנוער 2014</t>
  </si>
  <si>
    <t>תפס"ן - תחתנה פסיכואנליטית לנוער</t>
  </si>
  <si>
    <t>מיקרוסינמה - סרט לשם שינוי</t>
  </si>
  <si>
    <t>קרן הישג</t>
  </si>
  <si>
    <t>קרן לסיוע רווחה יהודית - ישראל</t>
  </si>
  <si>
    <r>
      <t xml:space="preserve">תמיכה לבתי הספר של המוכש"ר במסגרת חוק נהרי עבור פיתוחי חותם שער שמעון אור תורה 133,893 ₪, פיתוחי חותם שער שמעון תיכון 12,528 ₪, ת.ת. פיתוחי חותם 107,271 ₪, פיתוחי חותם ישיבת שמו שמעון 10,179 ₪. </t>
    </r>
    <r>
      <rPr>
        <b/>
        <sz val="7.5"/>
        <rFont val="Arial"/>
        <family val="2"/>
      </rPr>
      <t>שחרור התמיכה הותנה בקבלת רשיונות בתוקף ממשרד החינוך (ישיבת שמו שמעון).</t>
    </r>
  </si>
  <si>
    <t>אלו"ט - אגודה לאומית לילדים ובוגרים עם אוטיזם (לשעבר: אלו"ט - אגודה לאומית לילדים אוטיסטים)</t>
  </si>
  <si>
    <t>אקים ישראל הארגון הארצי לאנשים עם מוגבלות שכלית ולמשפחותיהם (לשעבר: אקים ישראל אגודה לאומית לקימום אנשים עם מוגבלות שכלית התפתחותית בישראל)</t>
  </si>
  <si>
    <t>הספריה המרכזית לעיוורים ולבעלי לקויות קריאה</t>
  </si>
  <si>
    <t>דלת פתוחה, לקידום מיניות בריאה (לשעבר: האגודה הישראלית לתכנון המשפחה)</t>
  </si>
  <si>
    <t>יד ביד אוזן קשבת עזרה לזולת מיסודה של שלי חשן</t>
  </si>
  <si>
    <t>בית מיחא הראשון מיסודו של ד"ר עזרא קורין (1954) (לשעבר: מרכז מיחא מיסודו של ד"ר עזרא קורין ז"ל)</t>
  </si>
  <si>
    <t>יידישפיל - תיאטרון היידיש הישראלי</t>
  </si>
  <si>
    <t>אנסמבל עיתים - רינה ירושלמי</t>
  </si>
  <si>
    <t>שמע לחינוך ושיקום ילדים ונוער חרשים וכבדי שמיעה (לשעבר: שמע - לחינוך ושיקום ילדים ונוער לקויי שמיעה)</t>
  </si>
  <si>
    <t>בקשה לתמיכה ח.פ. לשנת 2018 לא אושרה, קודם בחינתה לגופה, מהטעם שניבצר למינהל השירותים החברתיים מטעמים תקציביים להעניק תמיכות חד פעמיות לשנה זו, אלה תמיכות שוטפות בלבד.</t>
  </si>
  <si>
    <t>אורות של תקווה - למען הילדים</t>
  </si>
  <si>
    <t>תרבות ואמנות</t>
  </si>
  <si>
    <t>אופרה</t>
  </si>
  <si>
    <t>האופרה הישראלית תל אביב-יפו</t>
  </si>
  <si>
    <t>איגודים</t>
  </si>
  <si>
    <t>א.מ.י - אגודת אומני ישראל</t>
  </si>
  <si>
    <t>איגוד הקומפוזיטורים בישראל</t>
  </si>
  <si>
    <t>בת"י- איגוד במאי התיאטרון בישראל</t>
  </si>
  <si>
    <t>האיגוד המקצועי של האמנים הפלסטיים בישראל</t>
  </si>
  <si>
    <t>הלאה - המרכז לקידום אומנויות הבמה</t>
  </si>
  <si>
    <t>המכון למחזאות ישראלית ע"ש חנוך לוין</t>
  </si>
  <si>
    <t>מכון למוסיקה ישראלית</t>
  </si>
  <si>
    <t>נוער מוסיקאלי בישראל</t>
  </si>
  <si>
    <t xml:space="preserve">שח"ם, ארגון השחקנים בישראל </t>
  </si>
  <si>
    <t>בתי"ס לאומנות</t>
  </si>
  <si>
    <t>מכון תל אביב לחזנות</t>
  </si>
  <si>
    <t>מנשר לאומנות בע"מ</t>
  </si>
  <si>
    <t>סטודיו למשחק - עמותה לטיפוח אומנות הבמה (ניסן נתיב)</t>
  </si>
  <si>
    <t>סל"ה - סטודיו לאומנות התיאטרון - מיסודו של יורם לוינשטיין</t>
  </si>
  <si>
    <t>עמותה לקידום ופיתוח תיאטרון בובות בישראל</t>
  </si>
  <si>
    <t>גלריות</t>
  </si>
  <si>
    <t>אמנים יוצרים בישראל</t>
  </si>
  <si>
    <t>בית התפוצות</t>
  </si>
  <si>
    <t>המרכז לאומנות עכשוית</t>
  </si>
  <si>
    <t>חנינא מקום לאמנות עכשווית</t>
  </si>
  <si>
    <t>מוסדות חינוך ותרבות של ברית התנועה הקיבוצית (גלרית הקיבוץ)</t>
  </si>
  <si>
    <t>מרכז לאומנות חזותית בתל אביב</t>
  </si>
  <si>
    <t>סדנאות האומנים בתל-אביב</t>
  </si>
  <si>
    <t>עמותת אדריכלים מאוחדים בישראל</t>
  </si>
  <si>
    <t>עמותת אלפרד לקידום אמנות ותרבות</t>
  </si>
  <si>
    <t>עמותת הציירים והפסלים (ת"א)</t>
  </si>
  <si>
    <t xml:space="preserve">מוזיאונים </t>
  </si>
  <si>
    <t>מוזיאון נחום גוטמן לאומנות</t>
  </si>
  <si>
    <t>קרן מוזיאון רובין</t>
  </si>
  <si>
    <t>מוסיקה - הרכבים כליים</t>
  </si>
  <si>
    <t>אנסמבל סולני ת"א</t>
  </si>
  <si>
    <t>התזמורת הקאמרית הישראלית</t>
  </si>
  <si>
    <t>חברת התזמורת הפילהרמונית הישראלית</t>
  </si>
  <si>
    <t>מקשב - (אנסמבל המאה -21)</t>
  </si>
  <si>
    <t>קבוצת מוסיקה נובה</t>
  </si>
  <si>
    <t>מחול</t>
  </si>
  <si>
    <t>אנחנו כאן - אגודה לתרבות פולקלור וחברה</t>
  </si>
  <si>
    <t xml:space="preserve">הבלט הישראלי </t>
  </si>
  <si>
    <t>העמותה לקידום תרבות הפלמנקו בישראל</t>
  </si>
  <si>
    <t>להקת המחול ענבל פינטו ואבשלום פולק חברה לתועלת הציבור בע"מ</t>
  </si>
  <si>
    <t>להקת מחול בת שבע</t>
  </si>
  <si>
    <t>עמותת הכוריאוגרפים</t>
  </si>
  <si>
    <t>עמותת תיאטרון מחול "ענבל"</t>
  </si>
  <si>
    <t>פרוייקטים במחול - שליד תיאטרון מחול רינה שינפלד</t>
  </si>
  <si>
    <t>מקהלות</t>
  </si>
  <si>
    <t>האנסמבל הקולי הישראלי (1995)</t>
  </si>
  <si>
    <t xml:space="preserve">המקהלה הישראלית ע"ש גארי ברתיני </t>
  </si>
  <si>
    <t>המקהלה הפילהרמונית תל-אביב</t>
  </si>
  <si>
    <t>המקהלה הקאמרית תל אביב</t>
  </si>
  <si>
    <t>זמרי קולגיום</t>
  </si>
  <si>
    <t>מרכזי תרבות (בינתחומי)</t>
  </si>
  <si>
    <t xml:space="preserve">צוותא לתרבות מתקדמת בע"מ </t>
  </si>
  <si>
    <t>תיאטרון תנועה "תמו- נע"</t>
  </si>
  <si>
    <t>מרכזי תרבות (מוסיקה)</t>
  </si>
  <si>
    <t>א.מ.א - אומנות מקורית אלטרנטיבית</t>
  </si>
  <si>
    <t>בקשת העמותה לתמיכה שוטפת נדחת - עמותה לא עומדת בתנאי הסף.</t>
  </si>
  <si>
    <t xml:space="preserve">המרכז למוסיקה ע"ש פיליציה בלומנטל </t>
  </si>
  <si>
    <t>מוסיקה מזרח ומערב</t>
  </si>
  <si>
    <t>מרכזי תרבות יחודיים</t>
  </si>
  <si>
    <t>נא לגעת</t>
  </si>
  <si>
    <t>מתחם תרבות עירוני</t>
  </si>
  <si>
    <t xml:space="preserve">מרכז סוזן דלל למחול ולתיאטרון - נווה צדק, תל אביב </t>
  </si>
  <si>
    <t>ספרות/ כתבי עת</t>
  </si>
  <si>
    <t>אגודת הסופרים העבריים במדינת ישראל</t>
  </si>
  <si>
    <t>אגודת סופרים ואומנים לקידום הספרות והתרבות בישראל</t>
  </si>
  <si>
    <t>אעלה בתמר</t>
  </si>
  <si>
    <t>בית ליוויק - אגודת סופרי ועיתונאי יידיש בישראל</t>
  </si>
  <si>
    <t>הו! עמותה לספרות עברית</t>
  </si>
  <si>
    <t>הליקון</t>
  </si>
  <si>
    <t>המרכז לאמנות יהודית רוסית</t>
  </si>
  <si>
    <t>פסיפס - עיתון למידע על שירה - ספרי שירה ואמנות</t>
  </si>
  <si>
    <t>תחרויות ופסטיבלים</t>
  </si>
  <si>
    <t>אחותי - למען נשים בישראל</t>
  </si>
  <si>
    <t>העמותה לקידום סרטי תרבות ואמנות</t>
  </si>
  <si>
    <t>העמותה ע"ש עדי אגמון לקידום מחול ותרבות ספרד בישראל</t>
  </si>
  <si>
    <t>עמותת ארתור רובינשטיין הבינלאומית למוסיקה מיסודו של יעקב (יאשה) ביסטריצקי</t>
  </si>
  <si>
    <t xml:space="preserve">עמותת הנבל והזמיר </t>
  </si>
  <si>
    <t>תיאטרון</t>
  </si>
  <si>
    <t>אורתו-דה</t>
  </si>
  <si>
    <t>אלמינא - בית ליוצרים</t>
  </si>
  <si>
    <t>אמני פרפורמנס בישראל</t>
  </si>
  <si>
    <t>אנסמבל אספמיה</t>
  </si>
  <si>
    <t xml:space="preserve">אנסמבל כאן בע"מ (חל"צ) </t>
  </si>
  <si>
    <t>גלרית תאטרון החנות</t>
  </si>
  <si>
    <t>התיאטרון הלאומי הבימה בע"מ (חל"צ)</t>
  </si>
  <si>
    <t xml:space="preserve">מקלט 209 ע"ש דן זקהיים </t>
  </si>
  <si>
    <t>עלילה מקומית</t>
  </si>
  <si>
    <t>תיאטרון אלסריא הערבי - יפו</t>
  </si>
  <si>
    <t>תיאטרון הקיבוץ</t>
  </si>
  <si>
    <t xml:space="preserve">תיאטרון יפו </t>
  </si>
  <si>
    <t>תיאטרון מחול "קליפה"</t>
  </si>
  <si>
    <t>תיאטרון מלנקי</t>
  </si>
  <si>
    <t>תיאטרון קרוב מיסודו של ניקו ניתאי</t>
  </si>
  <si>
    <t>תיאטרון גדול</t>
  </si>
  <si>
    <t xml:space="preserve">תיאטרון בית ליסין בדיזינגוף </t>
  </si>
  <si>
    <t>תיאטרון גשר</t>
  </si>
  <si>
    <t>תיאטרון ילדים ונוער</t>
  </si>
  <si>
    <t>העמותה לקידום תיאטרון השעה הישראלי לילדים ונוער</t>
  </si>
  <si>
    <t>חני- העמותה לקידום תיאטרון מובחר</t>
  </si>
  <si>
    <t>תיאטרון אורנה פורת לילדים ונוער</t>
  </si>
  <si>
    <t>תיאטרון ארצי לנוער</t>
  </si>
  <si>
    <t>תיאטרון הנפש</t>
  </si>
  <si>
    <t>פורום היוצרים הדוקומנטריים בישראל</t>
  </si>
  <si>
    <t>המרכז ללימודי קרמיקה על שם יששכר ויהודית בנימיני ז"ל</t>
  </si>
  <si>
    <t>מכון אבני - המכללה לאמנות ועיצוב תל-אביב</t>
  </si>
  <si>
    <t>מקום לאמנות בקרית המלאכה</t>
  </si>
  <si>
    <t>תזמורת המהפכה</t>
  </si>
  <si>
    <t>להקת המחול פרסקו</t>
  </si>
  <si>
    <t>להקת יסמין גודר</t>
  </si>
  <si>
    <t>עמותה למחול ואמנויות ניב שינפלד ואורן לאור</t>
  </si>
  <si>
    <t>תיאטרון מחול יוסי ברג ועודד גרף</t>
  </si>
  <si>
    <t>איגוד כללי של סופרים בישראל</t>
  </si>
  <si>
    <t>קונסרבטוריון</t>
  </si>
  <si>
    <t>קונסרבטוריון הישראלי למוסיקה</t>
  </si>
  <si>
    <t>תמיכה ח.פ. עבור אירוח וסיוע מקצועי לאמני מחול ופרפורמנס עצמאיים</t>
  </si>
  <si>
    <t>תמיכה ח.פ. עבור התזמורת הערבית-יהודית קיום חזרות פתוחות וקונצרטים לקהל הרחב ללא תשלום במרכזים קהילתיים ברחבי העיר.</t>
  </si>
  <si>
    <t>תמיכות ח.פ.שיתוף פעולה בין סטודיו למשחק ופרויקט ילדי המוסיקה (המתקיים במרכז הנוער לב יפו) - במופע משותף של פזמונאי/ת ישראלי/ת.</t>
  </si>
  <si>
    <t>תמיכה ח.פ. שיפוץ, שיפור תשתיות תקשורת, אינסטלציה, חשמל ותאורה ושיפוץ שירותי קהל כולל יחידה מונגשת.</t>
  </si>
  <si>
    <t>תמיכות ח.פ. 35,000 ₪ פסטיבל א'זאנר , 35,000 ₪  לאינטימדנס , 80,000 ₪ לפסטיבל תמונע .</t>
  </si>
  <si>
    <t>קופרו - קרן לשיווק סרטי תעודה ואנימציה (לשעבר: קופרו- קרן לשיווק סרטי תעודה)</t>
  </si>
  <si>
    <t>תמיכות ח.פ 35,000 ₪ הצטיידות תאורה, 30,000 ₪ הצטיידות הגברה, 20,000 ₪ הצטיידות שיפוץ והנגשה של רצפת האולם המרכזי - צוותא 1; 30,000 ₪ מרתון ספרות, שירה ומוסיקה במהלך יוני (שבוע הספר) הכולל הקראת יצירות ישראליות ולהחנתן על ידי מוזיקאים ישראלים. בקשות עבור: מחווה ליגאל מוסינזון, כשחנוך לוין פגש את ניסים אלוני, מחווה למאיר ויזלטיר - לקראת ספר שירים חדש, מופע ספרותי לאשכול נבו, כשז'בוטינסקי פגש את אורי צבי גרינברג, אלכסנדר פן - מופע ספרותי נבחנו ולא נמצאו בסדרי העדיפיוית של האגף.</t>
  </si>
  <si>
    <t>בקשת העמותה לתמיכה בתכנית חממת הכותבים של תל-אביב תידון בועדה הבאה.</t>
  </si>
  <si>
    <t>תמיכה ח.פ. עבור חשיפה של היצירה הישראלית ומוסדות התרבות הפועלים בעיר בפני 60 מנהלים אמנותיים של פסטיבלים ותאטרונים בינלאומים.</t>
  </si>
  <si>
    <t>תמיכה חד פעמית דוקומיוניטי בבית דני- בעבור מייזם יחודי לטובת תושבי תל אביב-יפו של הקרנות סרטים דוקומנטרים של יוצרים ישראלים בקהילה.</t>
  </si>
  <si>
    <t xml:space="preserve">תמיכות ח.פ לסדנאות משפחתיות לבובנאות. </t>
  </si>
  <si>
    <t>תמיכה ח.פ. לציון אירוע היובל למוזיאון על ידי תערוכה ייחודית רב חושית שתלווה בפעילויות חינוכיות וקהילתיות רבות במוזיאון ובמרחב הציבורי.  הבקשה לתמיכה ח.פ בעבור תחזוקה מיוחדת - שיפוץ חדרי השירותים במוזיאון לא בסדרי עדיפויות של האגף.</t>
  </si>
  <si>
    <t>תמיכה ח.פ.100,000 ₪ שיפוצים - איטום גג המבנה וחידוש מערכת המיזוג ו- 20,000 ₪ ל קלסיקל - סדנת מצויינות שיתוף פעולה בין הבלט הקאלסי וחוגי המחול הפועלים במרכזים הקהילתיים.</t>
  </si>
  <si>
    <t>תמיכה ח.פ תנועה מתמדת - סדנאות מצויינות, שיתוף פעולה בין להקת המחול ענבל פינטו ואבשלום פולק וחוגי המחול הפועלים במרכזים הקהילתיים בעיר.</t>
  </si>
  <si>
    <t xml:space="preserve">בקשת העמותה לתמיכה עבור חידוש הפרויקט לקהילה ביפו עם תכנית חדשה של האנסמבל מזרח מערב תיבחן בועדה הבאה. </t>
  </si>
  <si>
    <t>בקשת העמותה לקבלת תב"ר בנושאי בטיחות ונגישות, נבחנה ע"י הגורם המקצועי  ונידחו בטענה שתקציבי תב"ר אינם במסגרת ועדת תמיכות.</t>
  </si>
  <si>
    <t>תמיכה ח.פ. פסטיבל הצגות ילדים דו לשוניות במהלך חג החגים - חנוכה כריסמס והולדת הנביא, המתקיים ביפו.</t>
  </si>
  <si>
    <t>תמיכות ח.פ  בעבור שלושים שנה למקלט 209 יובא לדיון בועדה הבאה. בקשה לתמיכה ח.פ בעבור פסטיבל זז 2018 לא עומדת בסדר עדיפויות של האגף.</t>
  </si>
  <si>
    <t>בקשת העמותה לתמיכה ח.פ עבור  חברים גדולים של תאטרון קטן - פרויקט מיוחד שמוקדש ל-20 שנים מייסודו של התיאטרון, תיבחן בועדה הבאה.</t>
  </si>
  <si>
    <t>תמיכה ח.פ  30,000 ₪ לפרויקט- "עושים סיפור", במה ליוצרים צעירים בתחום הכתיבה והבימוי לתארטון ילדים.</t>
  </si>
  <si>
    <t>תמיכות ח.פ.: 10,000 ₪ רכישת ציוד, 15,000 ₪ ייצוג בינ"ל, ותמיכה ח.פ. למרכז מצויינות 60,000 ₪, במימוש התמיכה יש לדווח למנהל הספורט לקבלת מצ'ינג ממשלתי.</t>
  </si>
  <si>
    <t>תמיכה ח.פ. 10,000 ₪ לדמי שימוש. למרכזי מצויינות 80,000 ₪ (בנים, בנות), במימוש התמיכה יש לדווח למנהל הספורט לקבלת מצ'ינג ממשלתי.</t>
  </si>
  <si>
    <t>תמיכות ח.פ.: רכישת ציוד - 10,000 ₪ התעמלות אמנותית, 10,000 ₪ כדוריד; השבחת מתקן 10,000 ₪ כדוריד; דמי שימוש 10,000 ₪ כדורמים. 40,000 ₪ מרכז מצויינות (כדוריד בנים).</t>
  </si>
  <si>
    <t>תמיכות ח.פ.: 120,000 ₪ ייצוג בינ"ל (15,000 ₪ כל אחד: הרמת משקולות, א"ק, התעמלות אמנותית ומכשירים, כדורגל אולמות, טריאתלון, 30,000 ₪ כדורעף); 85,000 ₪ רכישת ציוד (10,000 ₪ כ"א: א"ק, אגרוף, הרמת משקולות; 15,000 ₪ כ"א: כדוריד, מכשירים, 25,000 ₪ כדורעף); 40,000 ש"ח דמי שימוש (15,000 ש"ח התעמלות אמנותית, 25,000 ש"ח כדוריד). מרכזי מצויינות: 60,000 ₪ (א"ק), 40,000 ₪ הת' מכשירים, 40,000 ₪ הת' אמנותית, 40,000 ₪ כדוריד, במימוש התמיכה יש לדווח למנהל הספורט לקבלת מצ'ינג ממשלתי.</t>
  </si>
  <si>
    <t>הגורם המקצועי בחן את בקשת העמותה לתמיכה ח.פ לשיפוץ המבנה ברחוב לואי פסטר 7 ת"א והוחלט שבשלב זה לא יהיה סיוע נוסף לשיפוץ המבנה.</t>
  </si>
  <si>
    <t>תמיכה ח.פ. ארנונה ש.ק - 2017, נכס חדש.</t>
  </si>
  <si>
    <t>תמיכה שוטפת כוללת חישוב תמיכת ארנונה.</t>
  </si>
  <si>
    <t>מימוש תמיכת ארנונה תעשה בהתאם לממצאי הבירור לזכאות העמותה לתמיכה.</t>
  </si>
  <si>
    <t>תמיכת ארנונה ניתנת ל-619 מ"ר (השטחים לא מושכרים).</t>
  </si>
  <si>
    <t>גנים  ובתי ספר הפועלים במבנים בבעלות עירונית שניתנו בהקצאה</t>
  </si>
  <si>
    <t>תמיכה לגנים לתפעול שוטף ע"ס 89,960 ₪, תמיכה לשיפורים ושיפוצים במבנים ובחצרות ע"ס 951,001 ₪. על העמותה להגיש אישור רו"ח ואישור הרשת עד לתום הרבעון הראשון בשנת 2019 המאשר שהתמיכה לשיפוצים שימשה לשיפורים ושיפוצים במבנים ובחצרות. תמיכת 2018 תשוחרר עם קבלת אישור רו"ח על ביצוע שיפוצים 2017.</t>
  </si>
  <si>
    <t>תמיכה לגנים לתפעול שוטף ע"ס 115,910 ₪, תמיכה לשיפורים ושיפוצים במבנים ובחצרות ע"ס 1,318,104 ₪. על העמותה להגיש אישור רו"ח ואישור הרשת עד לתום הרבעון הראשון בשנת 2019 המאשר שהתמיכה לשיפוצים שימשה לשיפורים ושיפוצים במבנים ובחצרות. תמיכת 2018 תשוחרר עם קבלת אישור רו"ח על ביצוע שיפוצים 2017.</t>
  </si>
  <si>
    <t>תמיכה לגנים לתפעול שוטף ע"ס 60,550 ש"ח, תמיכה לשיפורים ושיפוצים במבנים ובחצרות ע"ס 971,698 ₪. על העמותה להגיש אישור רו"ח ואישור הרשת עד לתום הרבעון הראשון בשנת 2019 המאשר שהתמיכה לשיפוצים שימשה לשיפורים ושיפוצים במבנים ובחצרות. תמיכת 2018 תשוחרר עם קבלת אישור רו"ח על ביצוע שיפוצים 2017.</t>
  </si>
  <si>
    <t>תמיכה לגנים לתפעול שוטף ע"ס 84,770 ₪, תמיכה לשיפורים ושיפוצים במבנים ובחצרות ע"ס 190,278 ₪. על העמותה להגיש אישור רו"ח ואישור הרשת עד לתום הרבעון הראשון בשנת 2019 המאשר שהתמיכה לשיפוצים שימשה לשיפורים ושיפוצים במבנים ובחצרות. תמיכת 2018 תשוחרר עם קבלת אישור רו"ח על ביצוע שיפוצים 2017.</t>
  </si>
  <si>
    <t>תמיכה ח.פ. קונצרט קזינו - ביצוע קונצטים במרכזי תרבות קהילתיים בהם הקהל מרכיב את הקונצרט בזמן אמת באמצעות הגרלה מתוך תפריט רפרטואר ספריית התזמורת שנאסף ב - 50 שנה, הבקשה בעבור "התדר של הקאמרית 3", לא נמצאה בסדר העדיפויות של האגף. תמיכה ארנונה ש.ק. ע"ס 9,534 ש"ח - עברו נכס.</t>
  </si>
  <si>
    <t>מימוש התמיכה כפוף להגשת בקשה מלאה.</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</si>
</sst>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43" formatCode="_ * #,##0.00_ ;_ * \-#,##0.00_ ;_ * &quot;-&quot;??_ ;_ @_ "/>
    <numFmt numFmtId="164" formatCode="_ * #,##0_ ;_ * \-#,##0_ ;_ * &quot;-&quot;??_ ;_ @_ "/>
  </numFmts>
  <fonts count="59" x14ac:knownFonts="1">
    <font>
      <sz val="10"/>
      <name val="Arial"/>
      <charset val="177"/>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8"/>
      <name val="Arial"/>
      <family val="2"/>
    </font>
    <font>
      <b/>
      <sz val="10"/>
      <name val="Arial"/>
      <family val="2"/>
    </font>
    <font>
      <sz val="11"/>
      <color indexed="8"/>
      <name val="Arial"/>
      <family val="2"/>
      <charset val="177"/>
    </font>
    <font>
      <sz val="11"/>
      <color indexed="9"/>
      <name val="Arial"/>
      <family val="2"/>
      <charset val="177"/>
    </font>
    <font>
      <sz val="11"/>
      <color indexed="20"/>
      <name val="Arial"/>
      <family val="2"/>
      <charset val="177"/>
    </font>
    <font>
      <b/>
      <sz val="11"/>
      <color indexed="52"/>
      <name val="Arial"/>
      <family val="2"/>
      <charset val="177"/>
    </font>
    <font>
      <b/>
      <sz val="11"/>
      <color indexed="9"/>
      <name val="Arial"/>
      <family val="2"/>
      <charset val="177"/>
    </font>
    <font>
      <sz val="10"/>
      <name val="Arial"/>
      <family val="2"/>
    </font>
    <font>
      <sz val="10"/>
      <name val="MS Sans Serif"/>
      <family val="2"/>
      <charset val="177"/>
    </font>
    <font>
      <i/>
      <sz val="11"/>
      <color indexed="23"/>
      <name val="Arial"/>
      <family val="2"/>
      <charset val="177"/>
    </font>
    <font>
      <sz val="11"/>
      <color indexed="17"/>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sz val="11"/>
      <color indexed="62"/>
      <name val="Arial"/>
      <family val="2"/>
      <charset val="177"/>
    </font>
    <font>
      <sz val="11"/>
      <color indexed="52"/>
      <name val="Arial"/>
      <family val="2"/>
      <charset val="177"/>
    </font>
    <font>
      <sz val="11"/>
      <color indexed="60"/>
      <name val="Arial"/>
      <family val="2"/>
      <charset val="177"/>
    </font>
    <font>
      <b/>
      <sz val="11"/>
      <color indexed="63"/>
      <name val="Arial"/>
      <family val="2"/>
      <charset val="177"/>
    </font>
    <font>
      <b/>
      <sz val="18"/>
      <color indexed="56"/>
      <name val="Times New Roman"/>
      <family val="2"/>
      <charset val="177"/>
    </font>
    <font>
      <b/>
      <sz val="11"/>
      <color indexed="8"/>
      <name val="Arial"/>
      <family val="2"/>
      <charset val="177"/>
    </font>
    <font>
      <sz val="11"/>
      <color indexed="10"/>
      <name val="Arial"/>
      <family val="2"/>
      <charset val="177"/>
    </font>
    <font>
      <sz val="9"/>
      <name val="Arial"/>
      <family val="2"/>
    </font>
    <font>
      <b/>
      <sz val="8"/>
      <name val="Arial"/>
      <family val="2"/>
    </font>
    <font>
      <b/>
      <i/>
      <sz val="12"/>
      <color indexed="12"/>
      <name val="Arial"/>
      <family val="2"/>
    </font>
    <font>
      <b/>
      <sz val="9"/>
      <name val="Arial"/>
      <family val="2"/>
    </font>
    <font>
      <sz val="7.5"/>
      <name val="Arial"/>
      <family val="2"/>
    </font>
    <font>
      <sz val="7"/>
      <name val="Arial"/>
      <family val="2"/>
    </font>
    <font>
      <sz val="10"/>
      <color theme="1"/>
      <name val="Arial"/>
      <family val="2"/>
      <charset val="177"/>
    </font>
    <font>
      <b/>
      <sz val="7.5"/>
      <name val="Arial"/>
      <family val="2"/>
    </font>
    <font>
      <b/>
      <sz val="7"/>
      <name val="Arial"/>
      <family val="2"/>
    </font>
    <font>
      <b/>
      <sz val="6"/>
      <name val="Arial"/>
      <family val="2"/>
    </font>
    <font>
      <b/>
      <sz val="8.5"/>
      <name val="Arial"/>
      <family val="2"/>
    </font>
    <font>
      <sz val="8.5"/>
      <name val="Arial"/>
      <family val="2"/>
    </font>
    <font>
      <sz val="10"/>
      <name val="Arial"/>
      <family val="2"/>
      <scheme val="minor"/>
    </font>
    <font>
      <sz val="11"/>
      <color theme="1"/>
      <name val="Arial"/>
      <family val="2"/>
      <scheme val="minor"/>
    </font>
    <font>
      <sz val="11"/>
      <color theme="0"/>
      <name val="Arial"/>
      <family val="2"/>
      <scheme val="minor"/>
    </font>
    <font>
      <b/>
      <sz val="11"/>
      <color rgb="FFFA7D00"/>
      <name val="Arial"/>
      <family val="2"/>
      <scheme val="minor"/>
    </font>
    <font>
      <sz val="11"/>
      <color rgb="FF006100"/>
      <name val="Arial"/>
      <family val="2"/>
      <scheme val="minor"/>
    </font>
    <font>
      <sz val="11"/>
      <color rgb="FFFF0000"/>
      <name val="Arial"/>
      <family val="2"/>
      <scheme val="minor"/>
    </font>
    <font>
      <i/>
      <sz val="11"/>
      <color rgb="FF7F7F7F"/>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b/>
      <sz val="18"/>
      <color theme="3"/>
      <name val="Times New Roman"/>
      <family val="2"/>
      <scheme val="major"/>
    </font>
    <font>
      <sz val="11"/>
      <color rgb="FF9C6500"/>
      <name val="Arial"/>
      <family val="2"/>
      <scheme val="minor"/>
    </font>
    <font>
      <b/>
      <sz val="11"/>
      <color theme="1"/>
      <name val="Arial"/>
      <family val="2"/>
      <scheme val="minor"/>
    </font>
    <font>
      <b/>
      <sz val="11"/>
      <color rgb="FF3F3F3F"/>
      <name val="Arial"/>
      <family val="2"/>
      <scheme val="minor"/>
    </font>
    <font>
      <sz val="11"/>
      <color rgb="FF3F3F76"/>
      <name val="Arial"/>
      <family val="2"/>
      <scheme val="minor"/>
    </font>
    <font>
      <sz val="11"/>
      <color rgb="FF9C0006"/>
      <name val="Arial"/>
      <family val="2"/>
      <scheme val="minor"/>
    </font>
    <font>
      <b/>
      <sz val="11"/>
      <color theme="0"/>
      <name val="Arial"/>
      <family val="2"/>
      <scheme val="minor"/>
    </font>
    <font>
      <sz val="11"/>
      <color rgb="FFFA7D00"/>
      <name val="Arial"/>
      <family val="2"/>
      <scheme val="minor"/>
    </font>
    <font>
      <sz val="10"/>
      <name val="Arial"/>
      <family val="2"/>
      <scheme val="minor"/>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bottom/>
      <diagonal/>
    </border>
    <border>
      <left style="thin">
        <color indexed="8"/>
      </left>
      <right style="thin">
        <color indexed="8"/>
      </right>
      <top/>
      <bottom style="thin">
        <color indexed="64"/>
      </bottom>
      <diagonal/>
    </border>
    <border>
      <left style="thin">
        <color indexed="65"/>
      </left>
      <right/>
      <top/>
      <bottom style="thin">
        <color indexed="64"/>
      </bottom>
      <diagonal/>
    </border>
    <border>
      <left style="thin">
        <color indexed="8"/>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bottom style="thin">
        <color indexed="64"/>
      </bottom>
      <diagonal/>
    </border>
    <border>
      <left/>
      <right/>
      <top style="thin">
        <color indexed="64"/>
      </top>
      <bottom style="thin">
        <color indexed="64"/>
      </bottom>
      <diagonal/>
    </border>
    <border>
      <left style="thin">
        <color indexed="22"/>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8"/>
      </top>
      <bottom/>
      <diagonal/>
    </border>
    <border>
      <left style="thin">
        <color indexed="8"/>
      </left>
      <right/>
      <top style="thin">
        <color indexed="65"/>
      </top>
      <bottom/>
      <diagonal/>
    </border>
    <border>
      <left style="thin">
        <color indexed="8"/>
      </left>
      <right style="thin">
        <color indexed="8"/>
      </right>
      <top/>
      <bottom style="thin">
        <color indexed="8"/>
      </bottom>
      <diagonal/>
    </border>
    <border>
      <left style="thin">
        <color indexed="65"/>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65"/>
      </top>
      <bottom style="thin">
        <color indexed="6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thin">
        <color indexed="8"/>
      </right>
      <top style="thin">
        <color indexed="8"/>
      </top>
      <bottom style="thin">
        <color indexed="64"/>
      </bottom>
      <diagonal/>
    </border>
    <border>
      <left/>
      <right/>
      <top style="thin">
        <color indexed="8"/>
      </top>
      <bottom/>
      <diagonal/>
    </border>
    <border>
      <left/>
      <right/>
      <top style="thin">
        <color indexed="65"/>
      </top>
      <bottom/>
      <diagonal/>
    </border>
    <border>
      <left/>
      <right/>
      <top style="thin">
        <color indexed="8"/>
      </top>
      <bottom style="thin">
        <color indexed="8"/>
      </bottom>
      <diagonal/>
    </border>
  </borders>
  <cellStyleXfs count="12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43" fontId="14" fillId="0" borderId="0" applyFont="0" applyFill="0" applyBorder="0" applyAlignment="0" applyProtection="0"/>
    <xf numFmtId="43" fontId="9"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14" fillId="0" borderId="0"/>
    <xf numFmtId="0" fontId="9" fillId="0" borderId="0"/>
    <xf numFmtId="0" fontId="14" fillId="0" borderId="0"/>
    <xf numFmtId="0" fontId="14" fillId="0" borderId="0"/>
    <xf numFmtId="0" fontId="9" fillId="0" borderId="0"/>
    <xf numFmtId="0" fontId="6" fillId="0" borderId="0"/>
    <xf numFmtId="0" fontId="14" fillId="23" borderId="7" applyNumberFormat="0" applyFont="0" applyAlignment="0" applyProtection="0"/>
    <xf numFmtId="0" fontId="24" fillId="20" borderId="8"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14" fillId="0" borderId="0"/>
    <xf numFmtId="43"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34" fillId="0" borderId="0" applyFont="0" applyFill="0" applyBorder="0" applyAlignment="0" applyProtection="0"/>
    <xf numFmtId="0" fontId="14"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0" fontId="14" fillId="0" borderId="0"/>
    <xf numFmtId="0" fontId="3" fillId="0" borderId="0"/>
    <xf numFmtId="0" fontId="3" fillId="26" borderId="30" applyNumberFormat="0" applyFont="0" applyAlignment="0" applyProtection="0"/>
    <xf numFmtId="0" fontId="40" fillId="0" borderId="0"/>
    <xf numFmtId="0" fontId="41" fillId="34" borderId="0" applyNumberFormat="0" applyBorder="0" applyAlignment="0" applyProtection="0"/>
    <xf numFmtId="0" fontId="41" fillId="38" borderId="0" applyNumberFormat="0" applyBorder="0" applyAlignment="0" applyProtection="0"/>
    <xf numFmtId="0" fontId="41" fillId="42" borderId="0" applyNumberFormat="0" applyBorder="0" applyAlignment="0" applyProtection="0"/>
    <xf numFmtId="0" fontId="41" fillId="46" borderId="0" applyNumberFormat="0" applyBorder="0" applyAlignment="0" applyProtection="0"/>
    <xf numFmtId="0" fontId="41" fillId="50" borderId="0" applyNumberFormat="0" applyBorder="0" applyAlignment="0" applyProtection="0"/>
    <xf numFmtId="0" fontId="41" fillId="54" borderId="0" applyNumberFormat="0" applyBorder="0" applyAlignment="0" applyProtection="0"/>
    <xf numFmtId="0" fontId="41" fillId="35" borderId="0" applyNumberFormat="0" applyBorder="0" applyAlignment="0" applyProtection="0"/>
    <xf numFmtId="0" fontId="41" fillId="39" borderId="0" applyNumberFormat="0" applyBorder="0" applyAlignment="0" applyProtection="0"/>
    <xf numFmtId="0" fontId="41" fillId="43" borderId="0" applyNumberFormat="0" applyBorder="0" applyAlignment="0" applyProtection="0"/>
    <xf numFmtId="0" fontId="41" fillId="47" borderId="0" applyNumberFormat="0" applyBorder="0" applyAlignment="0" applyProtection="0"/>
    <xf numFmtId="0" fontId="41" fillId="51" borderId="0" applyNumberFormat="0" applyBorder="0" applyAlignment="0" applyProtection="0"/>
    <xf numFmtId="0" fontId="41" fillId="55" borderId="0" applyNumberFormat="0" applyBorder="0" applyAlignment="0" applyProtection="0"/>
    <xf numFmtId="0" fontId="42" fillId="36" borderId="0" applyNumberFormat="0" applyBorder="0" applyAlignment="0" applyProtection="0"/>
    <xf numFmtId="0" fontId="42" fillId="40" borderId="0" applyNumberFormat="0" applyBorder="0" applyAlignment="0" applyProtection="0"/>
    <xf numFmtId="0" fontId="42" fillId="44" borderId="0" applyNumberFormat="0" applyBorder="0" applyAlignment="0" applyProtection="0"/>
    <xf numFmtId="0" fontId="42" fillId="48" borderId="0" applyNumberFormat="0" applyBorder="0" applyAlignment="0" applyProtection="0"/>
    <xf numFmtId="0" fontId="42" fillId="52" borderId="0" applyNumberFormat="0" applyBorder="0" applyAlignment="0" applyProtection="0"/>
    <xf numFmtId="0" fontId="42" fillId="56" borderId="0" applyNumberFormat="0" applyBorder="0" applyAlignment="0" applyProtection="0"/>
    <xf numFmtId="0" fontId="40" fillId="0" borderId="0"/>
    <xf numFmtId="0" fontId="42" fillId="33" borderId="0" applyNumberFormat="0" applyBorder="0" applyAlignment="0" applyProtection="0"/>
    <xf numFmtId="0" fontId="42" fillId="37" borderId="0" applyNumberFormat="0" applyBorder="0" applyAlignment="0" applyProtection="0"/>
    <xf numFmtId="0" fontId="42" fillId="41" borderId="0" applyNumberFormat="0" applyBorder="0" applyAlignment="0" applyProtection="0"/>
    <xf numFmtId="0" fontId="42" fillId="45" borderId="0" applyNumberFormat="0" applyBorder="0" applyAlignment="0" applyProtection="0"/>
    <xf numFmtId="0" fontId="42" fillId="49" borderId="0" applyNumberFormat="0" applyBorder="0" applyAlignment="0" applyProtection="0"/>
    <xf numFmtId="0" fontId="42" fillId="53" borderId="0" applyNumberFormat="0" applyBorder="0" applyAlignment="0" applyProtection="0"/>
    <xf numFmtId="0" fontId="43" fillId="31" borderId="34" applyNumberFormat="0" applyAlignment="0" applyProtection="0"/>
    <xf numFmtId="0" fontId="44" fillId="27" borderId="0" applyNumberFormat="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31" applyNumberFormat="0" applyFill="0" applyAlignment="0" applyProtection="0"/>
    <xf numFmtId="0" fontId="48" fillId="0" borderId="32" applyNumberFormat="0" applyFill="0" applyAlignment="0" applyProtection="0"/>
    <xf numFmtId="0" fontId="49" fillId="0" borderId="33" applyNumberFormat="0" applyFill="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29" borderId="0" applyNumberFormat="0" applyBorder="0" applyAlignment="0" applyProtection="0"/>
    <xf numFmtId="0" fontId="52" fillId="0" borderId="38" applyNumberFormat="0" applyFill="0" applyAlignment="0" applyProtection="0"/>
    <xf numFmtId="0" fontId="53" fillId="31" borderId="35" applyNumberFormat="0" applyAlignment="0" applyProtection="0"/>
    <xf numFmtId="0" fontId="54" fillId="30" borderId="34" applyNumberFormat="0" applyAlignment="0" applyProtection="0"/>
    <xf numFmtId="0" fontId="55" fillId="28" borderId="0" applyNumberFormat="0" applyBorder="0" applyAlignment="0" applyProtection="0"/>
    <xf numFmtId="0" fontId="56" fillId="32" borderId="37" applyNumberFormat="0" applyAlignment="0" applyProtection="0"/>
    <xf numFmtId="0" fontId="57" fillId="0" borderId="36" applyNumberFormat="0" applyFill="0" applyAlignment="0" applyProtection="0"/>
    <xf numFmtId="43" fontId="2" fillId="0" borderId="0" applyFont="0" applyFill="0" applyBorder="0" applyAlignment="0" applyProtection="0"/>
    <xf numFmtId="0" fontId="58" fillId="0" borderId="0"/>
    <xf numFmtId="0" fontId="2" fillId="0" borderId="0"/>
    <xf numFmtId="9" fontId="1" fillId="0" borderId="0" applyFont="0" applyFill="0" applyBorder="0" applyAlignment="0" applyProtection="0"/>
    <xf numFmtId="43" fontId="1" fillId="0" borderId="0" applyFont="0" applyFill="0" applyBorder="0" applyAlignment="0" applyProtection="0"/>
  </cellStyleXfs>
  <cellXfs count="141">
    <xf numFmtId="0" fontId="0" fillId="0" borderId="0" xfId="0"/>
    <xf numFmtId="0" fontId="0" fillId="0" borderId="0" xfId="0" applyAlignment="1">
      <alignment wrapText="1"/>
    </xf>
    <xf numFmtId="0" fontId="7" fillId="0" borderId="0" xfId="0" applyFont="1"/>
    <xf numFmtId="0" fontId="7" fillId="0" borderId="0" xfId="41" applyFont="1" applyFill="1" applyBorder="1" applyAlignment="1">
      <alignment horizontal="right" readingOrder="2"/>
    </xf>
    <xf numFmtId="0" fontId="7" fillId="0" borderId="0" xfId="41" applyFont="1" applyFill="1" applyBorder="1" applyAlignment="1">
      <alignment wrapText="1" readingOrder="2"/>
    </xf>
    <xf numFmtId="0" fontId="28" fillId="0" borderId="0" xfId="41" applyFont="1" applyFill="1" applyBorder="1" applyAlignment="1">
      <alignment horizontal="right" wrapText="1" readingOrder="2"/>
    </xf>
    <xf numFmtId="0" fontId="28" fillId="0" borderId="0" xfId="41" applyFont="1" applyFill="1" applyBorder="1" applyAlignment="1">
      <alignment horizontal="right" readingOrder="2"/>
    </xf>
    <xf numFmtId="164" fontId="7" fillId="0" borderId="0" xfId="29" applyNumberFormat="1" applyFont="1" applyFill="1" applyBorder="1" applyAlignment="1">
      <alignment horizontal="right" readingOrder="2"/>
    </xf>
    <xf numFmtId="0" fontId="7" fillId="0" borderId="0" xfId="41" applyFont="1" applyFill="1" applyBorder="1" applyAlignment="1">
      <alignment readingOrder="2"/>
    </xf>
    <xf numFmtId="0" fontId="29" fillId="0" borderId="0" xfId="41" applyFont="1" applyAlignment="1">
      <alignment horizontal="right" wrapText="1" readingOrder="2"/>
    </xf>
    <xf numFmtId="0" fontId="30" fillId="0" borderId="11" xfId="41" applyFont="1" applyBorder="1" applyAlignment="1">
      <alignment wrapText="1"/>
    </xf>
    <xf numFmtId="0" fontId="7" fillId="0" borderId="12" xfId="41" applyFont="1" applyBorder="1" applyAlignment="1">
      <alignment wrapText="1" readingOrder="2"/>
    </xf>
    <xf numFmtId="0" fontId="28" fillId="0" borderId="12" xfId="41" applyFont="1" applyBorder="1" applyAlignment="1">
      <alignment wrapText="1" readingOrder="2"/>
    </xf>
    <xf numFmtId="0" fontId="7" fillId="0" borderId="14" xfId="41" applyFont="1" applyBorder="1" applyAlignment="1">
      <alignment wrapText="1" readingOrder="2"/>
    </xf>
    <xf numFmtId="0" fontId="31" fillId="0" borderId="14" xfId="41" applyFont="1" applyBorder="1" applyAlignment="1">
      <alignment wrapText="1" readingOrder="2"/>
    </xf>
    <xf numFmtId="0" fontId="8" fillId="0" borderId="10" xfId="41" applyFont="1" applyBorder="1" applyAlignment="1"/>
    <xf numFmtId="0" fontId="28" fillId="0" borderId="12" xfId="41" applyFont="1" applyBorder="1" applyAlignment="1">
      <alignment horizontal="right" wrapText="1"/>
    </xf>
    <xf numFmtId="9" fontId="28" fillId="0" borderId="12" xfId="50" applyFont="1" applyBorder="1" applyAlignment="1">
      <alignment wrapText="1" readingOrder="2"/>
    </xf>
    <xf numFmtId="164" fontId="31" fillId="0" borderId="15" xfId="29" applyNumberFormat="1" applyFont="1" applyBorder="1" applyAlignment="1">
      <alignment wrapText="1" readingOrder="2"/>
    </xf>
    <xf numFmtId="0" fontId="28" fillId="0" borderId="0" xfId="41" applyFont="1" applyAlignment="1">
      <alignment horizontal="right" readingOrder="2"/>
    </xf>
    <xf numFmtId="0" fontId="31" fillId="0" borderId="0" xfId="41" applyFont="1" applyAlignment="1">
      <alignment horizontal="right" wrapText="1" readingOrder="2"/>
    </xf>
    <xf numFmtId="0" fontId="7" fillId="0" borderId="0" xfId="41" applyFont="1" applyAlignment="1">
      <alignment horizontal="right" readingOrder="2"/>
    </xf>
    <xf numFmtId="0" fontId="29" fillId="0" borderId="13" xfId="41" applyFont="1" applyBorder="1" applyAlignment="1">
      <alignment horizontal="right" wrapText="1" readingOrder="2"/>
    </xf>
    <xf numFmtId="0" fontId="29" fillId="0" borderId="13" xfId="41" applyFont="1" applyBorder="1" applyAlignment="1">
      <alignment wrapText="1" readingOrder="2"/>
    </xf>
    <xf numFmtId="0" fontId="29" fillId="0" borderId="14" xfId="41" applyFont="1" applyBorder="1" applyAlignment="1">
      <alignment horizontal="right" wrapText="1" readingOrder="2"/>
    </xf>
    <xf numFmtId="0" fontId="29" fillId="0" borderId="16" xfId="41" applyFont="1" applyBorder="1" applyAlignment="1">
      <alignment horizontal="right" wrapText="1" readingOrder="2"/>
    </xf>
    <xf numFmtId="0" fontId="29" fillId="0" borderId="17" xfId="41" applyFont="1" applyBorder="1" applyAlignment="1">
      <alignment horizontal="right" wrapText="1" readingOrder="2"/>
    </xf>
    <xf numFmtId="9" fontId="29" fillId="0" borderId="14" xfId="50" applyFont="1" applyBorder="1" applyAlignment="1">
      <alignment horizontal="right" wrapText="1" readingOrder="2"/>
    </xf>
    <xf numFmtId="164" fontId="29" fillId="0" borderId="18" xfId="29" applyNumberFormat="1" applyFont="1" applyBorder="1" applyAlignment="1">
      <alignment horizontal="right" wrapText="1"/>
    </xf>
    <xf numFmtId="0" fontId="7" fillId="0" borderId="0" xfId="41" applyFont="1"/>
    <xf numFmtId="0" fontId="31" fillId="0" borderId="17" xfId="41" applyFont="1" applyBorder="1" applyAlignment="1">
      <alignment horizontal="right" wrapText="1"/>
    </xf>
    <xf numFmtId="0" fontId="7" fillId="0" borderId="17" xfId="41" applyFont="1" applyBorder="1" applyAlignment="1">
      <alignment wrapText="1"/>
    </xf>
    <xf numFmtId="164" fontId="28" fillId="0" borderId="17" xfId="41" applyNumberFormat="1" applyFont="1" applyBorder="1" applyAlignment="1">
      <alignment horizontal="right" wrapText="1"/>
    </xf>
    <xf numFmtId="164" fontId="28" fillId="0" borderId="19" xfId="41" applyNumberFormat="1" applyFont="1" applyBorder="1" applyAlignment="1">
      <alignment horizontal="right" wrapText="1"/>
    </xf>
    <xf numFmtId="0" fontId="7" fillId="0" borderId="20" xfId="41" applyFont="1" applyBorder="1" applyAlignment="1">
      <alignment horizontal="right" wrapText="1"/>
    </xf>
    <xf numFmtId="164" fontId="31" fillId="0" borderId="21" xfId="41" applyNumberFormat="1" applyFont="1" applyBorder="1" applyAlignment="1">
      <alignment horizontal="right" wrapText="1"/>
    </xf>
    <xf numFmtId="0" fontId="28" fillId="0" borderId="0" xfId="41" applyFont="1" applyAlignment="1">
      <alignment readingOrder="2"/>
    </xf>
    <xf numFmtId="164" fontId="29" fillId="0" borderId="0" xfId="41" applyNumberFormat="1" applyFont="1" applyAlignment="1">
      <alignment horizontal="right" readingOrder="2"/>
    </xf>
    <xf numFmtId="164" fontId="7" fillId="0" borderId="0" xfId="56" applyNumberFormat="1" applyFont="1"/>
    <xf numFmtId="164" fontId="7" fillId="0" borderId="17" xfId="41" applyNumberFormat="1" applyFont="1" applyBorder="1" applyAlignment="1">
      <alignment horizontal="right" wrapText="1"/>
    </xf>
    <xf numFmtId="0" fontId="7" fillId="0" borderId="0" xfId="41" applyFont="1" applyBorder="1" applyAlignment="1">
      <alignment readingOrder="2"/>
    </xf>
    <xf numFmtId="0" fontId="7" fillId="0" borderId="0" xfId="41" applyFont="1" applyBorder="1" applyAlignment="1">
      <alignment horizontal="right" wrapText="1"/>
    </xf>
    <xf numFmtId="0" fontId="31" fillId="0" borderId="0" xfId="41" applyFont="1" applyBorder="1" applyAlignment="1">
      <alignment readingOrder="2"/>
    </xf>
    <xf numFmtId="0" fontId="7" fillId="0" borderId="0" xfId="41" applyFont="1" applyBorder="1" applyAlignment="1">
      <alignment wrapText="1" readingOrder="2"/>
    </xf>
    <xf numFmtId="0" fontId="28" fillId="0" borderId="0" xfId="41" applyFont="1" applyBorder="1" applyAlignment="1">
      <alignment wrapText="1" readingOrder="2"/>
    </xf>
    <xf numFmtId="0" fontId="28" fillId="0" borderId="0" xfId="41" applyFont="1" applyBorder="1" applyAlignment="1">
      <alignment readingOrder="2"/>
    </xf>
    <xf numFmtId="9" fontId="7" fillId="0" borderId="0" xfId="50" applyFont="1" applyBorder="1" applyAlignment="1">
      <alignment wrapText="1" readingOrder="2"/>
    </xf>
    <xf numFmtId="0" fontId="28" fillId="0" borderId="0" xfId="41" applyFont="1" applyBorder="1" applyAlignment="1">
      <alignment horizontal="right"/>
    </xf>
    <xf numFmtId="9" fontId="7" fillId="0" borderId="0" xfId="50" applyFont="1" applyBorder="1" applyAlignment="1">
      <alignment wrapText="1"/>
    </xf>
    <xf numFmtId="0" fontId="31" fillId="0" borderId="0" xfId="41" applyFont="1" applyBorder="1" applyAlignment="1">
      <alignment wrapText="1" readingOrder="2"/>
    </xf>
    <xf numFmtId="9" fontId="7" fillId="0" borderId="0" xfId="50" applyFont="1" applyBorder="1" applyAlignment="1">
      <alignment readingOrder="2"/>
    </xf>
    <xf numFmtId="9" fontId="7" fillId="0" borderId="0" xfId="50" applyFont="1" applyBorder="1" applyAlignment="1"/>
    <xf numFmtId="0" fontId="28" fillId="0" borderId="0" xfId="41" applyFont="1" applyBorder="1" applyAlignment="1">
      <alignment horizontal="right" wrapText="1"/>
    </xf>
    <xf numFmtId="0" fontId="29" fillId="0" borderId="0" xfId="41" applyFont="1" applyAlignment="1">
      <alignment wrapText="1" readingOrder="2"/>
    </xf>
    <xf numFmtId="0" fontId="7" fillId="0" borderId="24" xfId="41" applyFont="1" applyBorder="1" applyAlignment="1">
      <alignment horizontal="right" wrapText="1"/>
    </xf>
    <xf numFmtId="0" fontId="30" fillId="0" borderId="24" xfId="41" applyFont="1" applyBorder="1" applyAlignment="1">
      <alignment horizontal="right" wrapText="1"/>
    </xf>
    <xf numFmtId="0" fontId="7" fillId="0" borderId="25" xfId="41" applyFont="1" applyBorder="1" applyAlignment="1">
      <alignment wrapText="1" readingOrder="2"/>
    </xf>
    <xf numFmtId="0" fontId="28" fillId="0" borderId="25" xfId="41" applyFont="1" applyBorder="1" applyAlignment="1">
      <alignment wrapText="1" readingOrder="2"/>
    </xf>
    <xf numFmtId="9" fontId="7" fillId="0" borderId="19" xfId="50" applyFont="1" applyBorder="1" applyAlignment="1">
      <alignment wrapText="1" readingOrder="2"/>
    </xf>
    <xf numFmtId="0" fontId="7" fillId="0" borderId="19" xfId="41" applyFont="1" applyBorder="1" applyAlignment="1">
      <alignment wrapText="1" readingOrder="2"/>
    </xf>
    <xf numFmtId="0" fontId="31" fillId="0" borderId="19" xfId="41" applyFont="1" applyBorder="1" applyAlignment="1">
      <alignment wrapText="1" readingOrder="2"/>
    </xf>
    <xf numFmtId="0" fontId="31" fillId="0" borderId="17" xfId="41" applyFont="1" applyBorder="1" applyAlignment="1">
      <alignment readingOrder="2"/>
    </xf>
    <xf numFmtId="0" fontId="28" fillId="0" borderId="25" xfId="41" applyFont="1" applyBorder="1" applyAlignment="1">
      <alignment horizontal="right" wrapText="1"/>
    </xf>
    <xf numFmtId="9" fontId="7" fillId="0" borderId="19" xfId="50" applyFont="1" applyBorder="1" applyAlignment="1">
      <alignment wrapText="1"/>
    </xf>
    <xf numFmtId="0" fontId="7" fillId="0" borderId="0" xfId="41" applyFont="1" applyAlignment="1">
      <alignment readingOrder="2"/>
    </xf>
    <xf numFmtId="0" fontId="31" fillId="0" borderId="0" xfId="41" applyFont="1" applyAlignment="1">
      <alignment wrapText="1" readingOrder="2"/>
    </xf>
    <xf numFmtId="0" fontId="29" fillId="0" borderId="26" xfId="41" applyFont="1" applyBorder="1" applyAlignment="1">
      <alignment horizontal="right" wrapText="1"/>
    </xf>
    <xf numFmtId="0" fontId="29" fillId="0" borderId="14" xfId="41" applyFont="1" applyBorder="1" applyAlignment="1">
      <alignment wrapText="1" readingOrder="2"/>
    </xf>
    <xf numFmtId="0" fontId="29" fillId="0" borderId="16" xfId="41" applyFont="1" applyBorder="1" applyAlignment="1">
      <alignment wrapText="1" readingOrder="2"/>
    </xf>
    <xf numFmtId="0" fontId="29" fillId="0" borderId="17" xfId="41" applyFont="1" applyBorder="1" applyAlignment="1">
      <alignment wrapText="1" readingOrder="2"/>
    </xf>
    <xf numFmtId="0" fontId="29" fillId="0" borderId="14" xfId="41" applyFont="1" applyBorder="1" applyAlignment="1">
      <alignment horizontal="right" wrapText="1"/>
    </xf>
    <xf numFmtId="9" fontId="29" fillId="0" borderId="14" xfId="50" applyFont="1" applyBorder="1" applyAlignment="1">
      <alignment wrapText="1"/>
    </xf>
    <xf numFmtId="0" fontId="29" fillId="0" borderId="27" xfId="41" applyFont="1" applyBorder="1" applyAlignment="1">
      <alignment horizontal="right" wrapText="1"/>
    </xf>
    <xf numFmtId="0" fontId="7" fillId="0" borderId="22" xfId="41" applyFont="1" applyBorder="1" applyAlignment="1">
      <alignment horizontal="right" wrapText="1"/>
    </xf>
    <xf numFmtId="0" fontId="32" fillId="0" borderId="20" xfId="41" applyFont="1" applyBorder="1" applyAlignment="1">
      <alignment horizontal="right" wrapText="1"/>
    </xf>
    <xf numFmtId="164" fontId="7" fillId="0" borderId="19" xfId="41" applyNumberFormat="1" applyFont="1" applyBorder="1" applyAlignment="1">
      <alignment horizontal="right" wrapText="1"/>
    </xf>
    <xf numFmtId="164" fontId="29" fillId="0" borderId="21" xfId="41" applyNumberFormat="1" applyFont="1" applyBorder="1" applyAlignment="1">
      <alignment horizontal="right" wrapText="1"/>
    </xf>
    <xf numFmtId="0" fontId="7" fillId="0" borderId="26" xfId="41" applyFont="1" applyBorder="1" applyAlignment="1">
      <alignment horizontal="right" wrapText="1"/>
    </xf>
    <xf numFmtId="0" fontId="7" fillId="0" borderId="0" xfId="41" applyFont="1" applyAlignment="1">
      <alignment wrapText="1"/>
    </xf>
    <xf numFmtId="164" fontId="29" fillId="0" borderId="0" xfId="41" applyNumberFormat="1" applyFont="1"/>
    <xf numFmtId="164" fontId="7" fillId="0" borderId="0" xfId="41" applyNumberFormat="1" applyFont="1"/>
    <xf numFmtId="0" fontId="14" fillId="0" borderId="0" xfId="41"/>
    <xf numFmtId="0" fontId="14" fillId="0" borderId="0" xfId="41" applyAlignment="1">
      <alignment wrapText="1"/>
    </xf>
    <xf numFmtId="0" fontId="7" fillId="0" borderId="21" xfId="41" applyFont="1" applyBorder="1" applyAlignment="1">
      <alignment wrapText="1" readingOrder="2"/>
    </xf>
    <xf numFmtId="0" fontId="30" fillId="0" borderId="21" xfId="41" applyFont="1" applyBorder="1" applyAlignment="1">
      <alignment wrapText="1"/>
    </xf>
    <xf numFmtId="0" fontId="31" fillId="0" borderId="28" xfId="41" applyFont="1" applyBorder="1" applyAlignment="1">
      <alignment wrapText="1" readingOrder="2"/>
    </xf>
    <xf numFmtId="9" fontId="29" fillId="0" borderId="14" xfId="50" applyFont="1" applyBorder="1" applyAlignment="1">
      <alignment horizontal="center" wrapText="1" readingOrder="2"/>
    </xf>
    <xf numFmtId="0" fontId="29" fillId="0" borderId="18" xfId="41" applyFont="1" applyBorder="1" applyAlignment="1">
      <alignment horizontal="right" wrapText="1"/>
    </xf>
    <xf numFmtId="0" fontId="7" fillId="0" borderId="22" xfId="41" applyFont="1" applyBorder="1" applyAlignment="1">
      <alignment wrapText="1"/>
    </xf>
    <xf numFmtId="164" fontId="28" fillId="0" borderId="0" xfId="41" applyNumberFormat="1" applyFont="1"/>
    <xf numFmtId="0" fontId="31" fillId="24" borderId="17" xfId="41" applyFont="1" applyFill="1" applyBorder="1" applyAlignment="1">
      <alignment horizontal="right" wrapText="1"/>
    </xf>
    <xf numFmtId="0" fontId="7" fillId="24" borderId="17" xfId="41" applyFont="1" applyFill="1" applyBorder="1" applyAlignment="1">
      <alignment wrapText="1"/>
    </xf>
    <xf numFmtId="164" fontId="31" fillId="24" borderId="17" xfId="41" applyNumberFormat="1" applyFont="1" applyFill="1" applyBorder="1" applyAlignment="1">
      <alignment horizontal="right" wrapText="1"/>
    </xf>
    <xf numFmtId="164" fontId="31" fillId="24" borderId="19" xfId="41" applyNumberFormat="1" applyFont="1" applyFill="1" applyBorder="1" applyAlignment="1">
      <alignment horizontal="right" wrapText="1"/>
    </xf>
    <xf numFmtId="9" fontId="29" fillId="24" borderId="19" xfId="50" applyFont="1" applyFill="1" applyBorder="1" applyAlignment="1">
      <alignment wrapText="1" readingOrder="2"/>
    </xf>
    <xf numFmtId="164" fontId="29" fillId="24" borderId="19" xfId="41" applyNumberFormat="1" applyFont="1" applyFill="1" applyBorder="1" applyAlignment="1">
      <alignment horizontal="right" wrapText="1"/>
    </xf>
    <xf numFmtId="0" fontId="35" fillId="24" borderId="20" xfId="41" applyFont="1" applyFill="1" applyBorder="1" applyAlignment="1">
      <alignment horizontal="right" wrapText="1"/>
    </xf>
    <xf numFmtId="164" fontId="31" fillId="24" borderId="21" xfId="41" applyNumberFormat="1" applyFont="1" applyFill="1" applyBorder="1" applyAlignment="1">
      <alignment horizontal="right" wrapText="1"/>
    </xf>
    <xf numFmtId="164" fontId="29" fillId="24" borderId="17" xfId="41" applyNumberFormat="1" applyFont="1" applyFill="1" applyBorder="1" applyAlignment="1">
      <alignment horizontal="right" wrapText="1"/>
    </xf>
    <xf numFmtId="0" fontId="7" fillId="0" borderId="21" xfId="41" applyFont="1" applyBorder="1" applyAlignment="1">
      <alignment wrapText="1"/>
    </xf>
    <xf numFmtId="164" fontId="14" fillId="0" borderId="0" xfId="41" applyNumberFormat="1"/>
    <xf numFmtId="0" fontId="7" fillId="0" borderId="23" xfId="41" applyFont="1" applyBorder="1" applyAlignment="1">
      <alignment wrapText="1"/>
    </xf>
    <xf numFmtId="0" fontId="7" fillId="0" borderId="10" xfId="41" applyFont="1" applyBorder="1" applyAlignment="1">
      <alignment wrapText="1"/>
    </xf>
    <xf numFmtId="0" fontId="29" fillId="24" borderId="22" xfId="41" applyFont="1" applyFill="1" applyBorder="1" applyAlignment="1">
      <alignment wrapText="1"/>
    </xf>
    <xf numFmtId="0" fontId="29" fillId="24" borderId="26" xfId="41" applyFont="1" applyFill="1" applyBorder="1" applyAlignment="1">
      <alignment wrapText="1"/>
    </xf>
    <xf numFmtId="0" fontId="36" fillId="24" borderId="26" xfId="41" applyFont="1" applyFill="1" applyBorder="1" applyAlignment="1">
      <alignment wrapText="1"/>
    </xf>
    <xf numFmtId="164" fontId="29" fillId="24" borderId="21" xfId="41" applyNumberFormat="1" applyFont="1" applyFill="1" applyBorder="1" applyAlignment="1">
      <alignment horizontal="right" wrapText="1"/>
    </xf>
    <xf numFmtId="164" fontId="28" fillId="25" borderId="17" xfId="41" applyNumberFormat="1" applyFont="1" applyFill="1" applyBorder="1" applyAlignment="1">
      <alignment horizontal="right" wrapText="1"/>
    </xf>
    <xf numFmtId="0" fontId="29" fillId="0" borderId="17" xfId="41" applyFont="1" applyBorder="1" applyAlignment="1">
      <alignment horizontal="right" wrapText="1"/>
    </xf>
    <xf numFmtId="0" fontId="14" fillId="0" borderId="22" xfId="41" applyBorder="1" applyAlignment="1">
      <alignment wrapText="1"/>
    </xf>
    <xf numFmtId="0" fontId="14" fillId="0" borderId="23" xfId="41" applyBorder="1" applyAlignment="1">
      <alignment wrapText="1"/>
    </xf>
    <xf numFmtId="0" fontId="14" fillId="0" borderId="29" xfId="41" applyBorder="1" applyAlignment="1">
      <alignment wrapText="1"/>
    </xf>
    <xf numFmtId="0" fontId="32" fillId="25" borderId="20" xfId="41" applyFont="1" applyFill="1" applyBorder="1" applyAlignment="1">
      <alignment horizontal="right" wrapText="1"/>
    </xf>
    <xf numFmtId="0" fontId="31" fillId="0" borderId="17" xfId="41" applyFont="1" applyBorder="1" applyAlignment="1">
      <alignment horizontal="right" wrapText="1" readingOrder="2"/>
    </xf>
    <xf numFmtId="0" fontId="7" fillId="0" borderId="0" xfId="72" applyFont="1"/>
    <xf numFmtId="0" fontId="14" fillId="0" borderId="0" xfId="72"/>
    <xf numFmtId="0" fontId="14" fillId="0" borderId="0" xfId="72" applyAlignment="1">
      <alignment wrapText="1"/>
    </xf>
    <xf numFmtId="0" fontId="7" fillId="0" borderId="0" xfId="72" applyFont="1" applyAlignment="1">
      <alignment wrapText="1"/>
    </xf>
    <xf numFmtId="3" fontId="14" fillId="0" borderId="0" xfId="72" applyNumberFormat="1"/>
    <xf numFmtId="0" fontId="33" fillId="0" borderId="20" xfId="41" applyFont="1" applyBorder="1" applyAlignment="1">
      <alignment horizontal="right" wrapText="1"/>
    </xf>
    <xf numFmtId="164" fontId="28" fillId="0" borderId="0" xfId="72" applyNumberFormat="1" applyFont="1"/>
    <xf numFmtId="0" fontId="14" fillId="0" borderId="23" xfId="72" applyBorder="1" applyAlignment="1">
      <alignment wrapText="1"/>
    </xf>
    <xf numFmtId="164" fontId="33" fillId="0" borderId="0" xfId="72" applyNumberFormat="1" applyFont="1"/>
    <xf numFmtId="0" fontId="7" fillId="0" borderId="11" xfId="41" applyFont="1" applyBorder="1" applyAlignment="1">
      <alignment horizontal="right" wrapText="1"/>
    </xf>
    <xf numFmtId="0" fontId="14" fillId="0" borderId="29" xfId="72" applyBorder="1" applyAlignment="1">
      <alignment wrapText="1"/>
    </xf>
    <xf numFmtId="0" fontId="37" fillId="24" borderId="26" xfId="41" applyFont="1" applyFill="1" applyBorder="1" applyAlignment="1">
      <alignment wrapText="1"/>
    </xf>
    <xf numFmtId="164" fontId="28" fillId="25" borderId="19" xfId="41" applyNumberFormat="1" applyFont="1" applyFill="1" applyBorder="1" applyAlignment="1">
      <alignment horizontal="right" wrapText="1"/>
    </xf>
    <xf numFmtId="9" fontId="7" fillId="25" borderId="19" xfId="50" applyFont="1" applyFill="1" applyBorder="1" applyAlignment="1">
      <alignment wrapText="1" readingOrder="2"/>
    </xf>
    <xf numFmtId="164" fontId="29" fillId="0" borderId="17" xfId="41" applyNumberFormat="1" applyFont="1" applyBorder="1" applyAlignment="1">
      <alignment horizontal="right" wrapText="1"/>
    </xf>
    <xf numFmtId="164" fontId="29" fillId="0" borderId="19" xfId="41" applyNumberFormat="1" applyFont="1" applyBorder="1" applyAlignment="1">
      <alignment horizontal="right" wrapText="1"/>
    </xf>
    <xf numFmtId="9" fontId="29" fillId="0" borderId="19" xfId="50" applyFont="1" applyBorder="1" applyAlignment="1">
      <alignment wrapText="1" readingOrder="2"/>
    </xf>
    <xf numFmtId="0" fontId="36" fillId="24" borderId="22" xfId="41" applyFont="1" applyFill="1" applyBorder="1" applyAlignment="1">
      <alignment wrapText="1"/>
    </xf>
    <xf numFmtId="0" fontId="32" fillId="0" borderId="22" xfId="41" applyFont="1" applyBorder="1" applyAlignment="1">
      <alignment wrapText="1"/>
    </xf>
    <xf numFmtId="0" fontId="32" fillId="0" borderId="10" xfId="41" applyFont="1" applyBorder="1" applyAlignment="1">
      <alignment wrapText="1"/>
    </xf>
    <xf numFmtId="164" fontId="38" fillId="24" borderId="19" xfId="41" applyNumberFormat="1" applyFont="1" applyFill="1" applyBorder="1" applyAlignment="1">
      <alignment horizontal="right" wrapText="1"/>
    </xf>
    <xf numFmtId="164" fontId="39" fillId="0" borderId="19" xfId="41" applyNumberFormat="1" applyFont="1" applyBorder="1" applyAlignment="1">
      <alignment horizontal="right" wrapText="1"/>
    </xf>
    <xf numFmtId="0" fontId="29" fillId="0" borderId="39" xfId="41" applyFont="1" applyBorder="1" applyAlignment="1">
      <alignment horizontal="right" wrapText="1"/>
    </xf>
    <xf numFmtId="0" fontId="7" fillId="0" borderId="40" xfId="0" applyFont="1" applyBorder="1" applyAlignment="1">
      <alignment wrapText="1"/>
    </xf>
    <xf numFmtId="0" fontId="7" fillId="0" borderId="41" xfId="0" applyFont="1" applyBorder="1" applyAlignment="1">
      <alignment wrapText="1"/>
    </xf>
    <xf numFmtId="0" fontId="32" fillId="0" borderId="40" xfId="0" applyFont="1" applyBorder="1" applyAlignment="1">
      <alignment wrapText="1"/>
    </xf>
    <xf numFmtId="0" fontId="7" fillId="0" borderId="42" xfId="0" applyFont="1" applyBorder="1" applyAlignment="1">
      <alignment wrapText="1"/>
    </xf>
  </cellXfs>
  <cellStyles count="122">
    <cellStyle name="20% - Accent1" xfId="1"/>
    <cellStyle name="20% - Accent2" xfId="2"/>
    <cellStyle name="20% - Accent3" xfId="3"/>
    <cellStyle name="20% - Accent4" xfId="4"/>
    <cellStyle name="20% - Accent5" xfId="5"/>
    <cellStyle name="20% - Accent6" xfId="6"/>
    <cellStyle name="20% - הדגשה1 2" xfId="76"/>
    <cellStyle name="20% - הדגשה2 2" xfId="77"/>
    <cellStyle name="20% - הדגשה3 2" xfId="78"/>
    <cellStyle name="20% - הדגשה4 2" xfId="79"/>
    <cellStyle name="20% - הדגשה5 2" xfId="80"/>
    <cellStyle name="20% - הדגשה6 2" xfId="81"/>
    <cellStyle name="40% - Accent1" xfId="7"/>
    <cellStyle name="40% - Accent2" xfId="8"/>
    <cellStyle name="40% - Accent3" xfId="9"/>
    <cellStyle name="40% - Accent4" xfId="10"/>
    <cellStyle name="40% - Accent5" xfId="11"/>
    <cellStyle name="40% - Accent6" xfId="12"/>
    <cellStyle name="40% - הדגשה1 2" xfId="82"/>
    <cellStyle name="40% - הדגשה2 2" xfId="83"/>
    <cellStyle name="40% - הדגשה3 2" xfId="84"/>
    <cellStyle name="40% - הדגשה4 2" xfId="85"/>
    <cellStyle name="40% - הדגשה5 2" xfId="86"/>
    <cellStyle name="40% - הדגשה6 2" xfId="87"/>
    <cellStyle name="60% - Accent1" xfId="13"/>
    <cellStyle name="60% - Accent2" xfId="14"/>
    <cellStyle name="60% - Accent3" xfId="15"/>
    <cellStyle name="60% - Accent4" xfId="16"/>
    <cellStyle name="60% - Accent5" xfId="17"/>
    <cellStyle name="60% - Accent6" xfId="18"/>
    <cellStyle name="60% - הדגשה1 2" xfId="88"/>
    <cellStyle name="60% - הדגשה2 2" xfId="89"/>
    <cellStyle name="60% - הדגשה3 2" xfId="90"/>
    <cellStyle name="60% - הדגשה4 2" xfId="91"/>
    <cellStyle name="60% - הדגשה5 2" xfId="92"/>
    <cellStyle name="60% - הדגשה6 2" xfId="93"/>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2" xfId="28"/>
    <cellStyle name="Comma 2 2" xfId="57"/>
    <cellStyle name="Comma 3" xfId="29"/>
    <cellStyle name="Comma 3 2" xfId="58"/>
    <cellStyle name="Comma 3 3" xfId="117"/>
    <cellStyle name="Comma 3 4" xfId="121"/>
    <cellStyle name="Comma 4" xfId="30"/>
    <cellStyle name="Comma 5" xfId="31"/>
    <cellStyle name="Comma 5 2" xfId="59"/>
    <cellStyle name="Comma 6" xfId="71"/>
    <cellStyle name="Currency 2" xfId="60"/>
    <cellStyle name="Explanatory Text" xfId="32"/>
    <cellStyle name="Good" xfId="33"/>
    <cellStyle name="Heading 1" xfId="34"/>
    <cellStyle name="Heading 2" xfId="35"/>
    <cellStyle name="Heading 3" xfId="36"/>
    <cellStyle name="Heading 4" xfId="37"/>
    <cellStyle name="Input" xfId="38"/>
    <cellStyle name="Linked Cell" xfId="39"/>
    <cellStyle name="Neutral" xfId="40"/>
    <cellStyle name="Normal" xfId="0" builtinId="0"/>
    <cellStyle name="Normal 10" xfId="72"/>
    <cellStyle name="Normal 11" xfId="75"/>
    <cellStyle name="Normal 12" xfId="118"/>
    <cellStyle name="Normal 2" xfId="41"/>
    <cellStyle name="Normal 2 2" xfId="42"/>
    <cellStyle name="Normal 2 3" xfId="43"/>
    <cellStyle name="Normal 3" xfId="44"/>
    <cellStyle name="Normal 4" xfId="45"/>
    <cellStyle name="Normal 4 2" xfId="61"/>
    <cellStyle name="Normal 4 3" xfId="94"/>
    <cellStyle name="Normal 5" xfId="46"/>
    <cellStyle name="Normal 6" xfId="56"/>
    <cellStyle name="Normal 7" xfId="62"/>
    <cellStyle name="Normal 7 2" xfId="73"/>
    <cellStyle name="Normal 8" xfId="63"/>
    <cellStyle name="Normal 9" xfId="64"/>
    <cellStyle name="Normal 9 2" xfId="65"/>
    <cellStyle name="Normal 9 3" xfId="119"/>
    <cellStyle name="Note" xfId="47"/>
    <cellStyle name="Output" xfId="48"/>
    <cellStyle name="Percent 2" xfId="49"/>
    <cellStyle name="Percent 2 2" xfId="50"/>
    <cellStyle name="Percent 2 3" xfId="51"/>
    <cellStyle name="Percent 3" xfId="52"/>
    <cellStyle name="Percent 4" xfId="66"/>
    <cellStyle name="Percent 4 2" xfId="67"/>
    <cellStyle name="Percent 4 3" xfId="120"/>
    <cellStyle name="Percent 5" xfId="68"/>
    <cellStyle name="Percent 6" xfId="69"/>
    <cellStyle name="Percent 6 2" xfId="70"/>
    <cellStyle name="Title" xfId="53"/>
    <cellStyle name="Total" xfId="54"/>
    <cellStyle name="Warning Text" xfId="55"/>
    <cellStyle name="הדגשה1 2" xfId="95"/>
    <cellStyle name="הדגשה2 2" xfId="96"/>
    <cellStyle name="הדגשה3 2" xfId="97"/>
    <cellStyle name="הדגשה4 2" xfId="98"/>
    <cellStyle name="הדגשה5 2" xfId="99"/>
    <cellStyle name="הדגשה6 2" xfId="100"/>
    <cellStyle name="הערה 2" xfId="74"/>
    <cellStyle name="חישוב 2" xfId="101"/>
    <cellStyle name="טוב 2" xfId="102"/>
    <cellStyle name="טקסט אזהרה 2" xfId="103"/>
    <cellStyle name="טקסט הסברי 2" xfId="104"/>
    <cellStyle name="כותרת 1 2" xfId="105"/>
    <cellStyle name="כותרת 2 2" xfId="106"/>
    <cellStyle name="כותרת 3 2" xfId="107"/>
    <cellStyle name="כותרת 4 2" xfId="108"/>
    <cellStyle name="כותרת 5" xfId="109"/>
    <cellStyle name="ניטראלי 2" xfId="110"/>
    <cellStyle name="סה&quot;כ 2" xfId="111"/>
    <cellStyle name="פלט 2" xfId="112"/>
    <cellStyle name="קלט 2" xfId="113"/>
    <cellStyle name="רע 2" xfId="114"/>
    <cellStyle name="תא מסומן 2" xfId="115"/>
    <cellStyle name="תא מקושר 2" xfId="116"/>
  </cellStyles>
  <dxfs count="49">
    <dxf>
      <font>
        <b/>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style="thin">
          <color indexed="8"/>
        </left>
        <right style="thin">
          <color indexed="8"/>
        </right>
        <top style="thin">
          <color indexed="64"/>
        </top>
        <bottom style="thin">
          <color indexed="64"/>
        </bottom>
        <vertical/>
        <horizontal/>
      </border>
    </dxf>
    <dxf>
      <font>
        <b val="0"/>
        <i val="0"/>
        <strike val="0"/>
        <condense val="0"/>
        <extend val="0"/>
        <outline val="0"/>
        <shadow val="0"/>
        <u val="none"/>
        <vertAlign val="baseline"/>
        <sz val="7.5"/>
        <color auto="1"/>
        <name val="Arial"/>
        <scheme val="none"/>
      </font>
      <alignment horizontal="right" vertical="bottom" textRotation="0" wrapText="1" indent="0" justifyLastLine="0" shrinkToFit="0" readingOrder="0"/>
      <border diagonalUp="0" diagonalDown="0">
        <left style="thin">
          <color indexed="22"/>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2"/>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i val="0"/>
        <strike val="0"/>
        <condense val="0"/>
        <extend val="0"/>
        <outline val="0"/>
        <shadow val="0"/>
        <u val="none"/>
        <vertAlign val="baseline"/>
        <sz val="9"/>
        <color auto="1"/>
        <name val="Arial"/>
        <scheme val="none"/>
      </font>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dxf>
    <dxf>
      <font>
        <b/>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style="thin">
          <color indexed="8"/>
        </left>
        <right style="thin">
          <color indexed="8"/>
        </right>
        <top style="thin">
          <color indexed="64"/>
        </top>
        <bottom style="thin">
          <color indexed="64"/>
        </bottom>
        <vertical/>
        <horizontal/>
      </border>
    </dxf>
    <dxf>
      <font>
        <b val="0"/>
        <i val="0"/>
        <strike val="0"/>
        <condense val="0"/>
        <extend val="0"/>
        <outline val="0"/>
        <shadow val="0"/>
        <u val="none"/>
        <vertAlign val="baseline"/>
        <sz val="7.5"/>
        <color auto="1"/>
        <name val="Arial"/>
        <scheme val="none"/>
      </font>
      <alignment horizontal="right" vertical="bottom" textRotation="0" wrapText="1" indent="0" justifyLastLine="0" shrinkToFit="0" readingOrder="0"/>
      <border diagonalUp="0" diagonalDown="0">
        <left style="thin">
          <color indexed="22"/>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2"/>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i val="0"/>
        <strike val="0"/>
        <condense val="0"/>
        <extend val="0"/>
        <outline val="0"/>
        <shadow val="0"/>
        <u val="none"/>
        <vertAlign val="baseline"/>
        <sz val="9"/>
        <color auto="1"/>
        <name val="Arial"/>
        <scheme val="none"/>
      </font>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8"/>
        </left>
        <right/>
        <top style="thin">
          <color indexed="65"/>
        </top>
        <bottom/>
        <vertical/>
        <horizontal/>
      </border>
    </dxf>
    <dxf>
      <font>
        <b val="0"/>
        <i val="0"/>
        <strike val="0"/>
        <condense val="0"/>
        <extend val="0"/>
        <outline val="0"/>
        <shadow val="0"/>
        <u val="none"/>
        <vertAlign val="baseline"/>
        <sz val="8"/>
        <color auto="1"/>
        <name val="Arial"/>
        <scheme val="none"/>
      </font>
    </dxf>
    <dxf>
      <font>
        <b/>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style="thin">
          <color indexed="8"/>
        </left>
        <right style="thin">
          <color indexed="8"/>
        </right>
        <top style="thin">
          <color indexed="64"/>
        </top>
        <bottom style="thin">
          <color indexed="64"/>
        </bottom>
        <vertical/>
        <horizontal/>
      </border>
    </dxf>
    <dxf>
      <font>
        <b val="0"/>
        <i val="0"/>
        <strike val="0"/>
        <condense val="0"/>
        <extend val="0"/>
        <outline val="0"/>
        <shadow val="0"/>
        <u val="none"/>
        <vertAlign val="baseline"/>
        <sz val="7.5"/>
        <color auto="1"/>
        <name val="Arial"/>
        <scheme val="none"/>
      </font>
      <alignment horizontal="right" vertical="bottom" textRotation="0" wrapText="1" indent="0" justifyLastLine="0" shrinkToFit="0" readingOrder="0"/>
      <border diagonalUp="0" diagonalDown="0">
        <left style="thin">
          <color indexed="22"/>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2"/>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i val="0"/>
        <strike val="0"/>
        <condense val="0"/>
        <extend val="0"/>
        <outline val="0"/>
        <shadow val="0"/>
        <u val="none"/>
        <vertAlign val="baseline"/>
        <sz val="9"/>
        <color auto="1"/>
        <name val="Arial"/>
        <scheme val="none"/>
      </font>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dxf>
    <dxf>
      <font>
        <b/>
        <i val="0"/>
        <strike val="0"/>
        <condense val="0"/>
        <extend val="0"/>
        <outline val="0"/>
        <shadow val="0"/>
        <u val="none"/>
        <vertAlign val="baseline"/>
        <sz val="8"/>
        <color auto="1"/>
        <name val="Arial"/>
        <scheme val="none"/>
      </font>
      <alignment horizontal="right" vertical="bottom" textRotation="0" wrapText="1" indent="0" justifyLastLine="0" shrinkToFit="0" readingOrder="2"/>
    </dxf>
    <dxf>
      <font>
        <b val="0"/>
        <i val="0"/>
        <strike val="0"/>
        <condense val="0"/>
        <extend val="0"/>
        <outline val="0"/>
        <shadow val="0"/>
        <u val="none"/>
        <vertAlign val="baseline"/>
        <sz val="9"/>
        <color auto="1"/>
        <name val="Arial"/>
        <scheme val="none"/>
      </font>
      <alignment horizontal="right" vertical="bottom" textRotation="0" wrapText="1" indent="0" justifyLastLine="0" shrinkToFit="0" readingOrder="0"/>
    </dxf>
    <dxf>
      <font>
        <b/>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style="thin">
          <color indexed="8"/>
        </left>
        <right style="thin">
          <color indexed="8"/>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alignment horizontal="right" vertical="bottom" textRotation="0" wrapText="1" indent="0" justifyLastLine="0" shrinkToFit="0" readingOrder="0"/>
      <border diagonalUp="0" diagonalDown="0">
        <left style="thin">
          <color indexed="22"/>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i val="0"/>
        <strike val="0"/>
        <condense val="0"/>
        <extend val="0"/>
        <outline val="0"/>
        <shadow val="0"/>
        <u val="none"/>
        <vertAlign val="baseline"/>
        <sz val="9"/>
        <color auto="1"/>
        <name val="Arial"/>
        <scheme val="none"/>
      </font>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dxf>
    <dxf>
      <font>
        <b/>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style="thin">
          <color indexed="8"/>
        </left>
        <right style="thin">
          <color indexed="8"/>
        </right>
        <top style="thin">
          <color indexed="64"/>
        </top>
        <bottom style="thin">
          <color indexed="64"/>
        </bottom>
        <vertical/>
        <horizontal/>
      </border>
    </dxf>
    <dxf>
      <font>
        <b val="0"/>
        <i val="0"/>
        <strike val="0"/>
        <condense val="0"/>
        <extend val="0"/>
        <outline val="0"/>
        <shadow val="0"/>
        <u val="none"/>
        <vertAlign val="baseline"/>
        <sz val="7.5"/>
        <color auto="1"/>
        <name val="Arial"/>
        <scheme val="none"/>
      </font>
      <alignment horizontal="right" vertical="bottom" textRotation="0" wrapText="1" indent="0" justifyLastLine="0" shrinkToFit="0" readingOrder="0"/>
      <border diagonalUp="0" diagonalDown="0">
        <left style="thin">
          <color indexed="22"/>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2"/>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numFmt numFmtId="164" formatCode="_ * #,##0_ ;_ * \-#,##0_ ;_ * &quot;-&quot;??_ ;_ @_ "/>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i val="0"/>
        <strike val="0"/>
        <condense val="0"/>
        <extend val="0"/>
        <outline val="0"/>
        <shadow val="0"/>
        <u val="none"/>
        <vertAlign val="baseline"/>
        <sz val="9"/>
        <color auto="1"/>
        <name val="Arial"/>
        <scheme val="none"/>
      </font>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indexed="65"/>
        </top>
        <bottom/>
        <vertical/>
        <horizontal/>
      </border>
    </dxf>
    <dxf>
      <border outline="0">
        <bottom style="thin">
          <color indexed="64"/>
        </bottom>
      </border>
    </dxf>
    <dxf>
      <border outline="0">
        <left style="thin">
          <color indexed="8"/>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xdr:colOff>
      <xdr:row>0</xdr:row>
      <xdr:rowOff>0</xdr:rowOff>
    </xdr:from>
    <xdr:to>
      <xdr:col>9</xdr:col>
      <xdr:colOff>638175</xdr:colOff>
      <xdr:row>4</xdr:row>
      <xdr:rowOff>0</xdr:rowOff>
    </xdr:to>
    <xdr:pic>
      <xdr:nvPicPr>
        <xdr:cNvPr id="4" name="Picture 3" descr="חשבות עיריית תל אביב יפו" title="חשבות עיריית תל אביב יפו"/>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8324400" y="0"/>
          <a:ext cx="5810246"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8</xdr:col>
      <xdr:colOff>552450</xdr:colOff>
      <xdr:row>4</xdr:row>
      <xdr:rowOff>28575</xdr:rowOff>
    </xdr:to>
    <xdr:pic>
      <xdr:nvPicPr>
        <xdr:cNvPr id="3" name="Picture 4" descr="חשבות עיריית תל אביב יפו" title="חשבות עיריית תל אביב יפו"/>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9000675" y="0"/>
          <a:ext cx="555307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xdr:colOff>
      <xdr:row>0</xdr:row>
      <xdr:rowOff>0</xdr:rowOff>
    </xdr:from>
    <xdr:to>
      <xdr:col>9</xdr:col>
      <xdr:colOff>609600</xdr:colOff>
      <xdr:row>4</xdr:row>
      <xdr:rowOff>0</xdr:rowOff>
    </xdr:to>
    <xdr:pic>
      <xdr:nvPicPr>
        <xdr:cNvPr id="2" name="Picture 3" descr="חשבות עיריית תל אביב יפו" title="חשבות עיריית תל אביב יפו"/>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8152950" y="0"/>
          <a:ext cx="5705473"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10</xdr:col>
      <xdr:colOff>19050</xdr:colOff>
      <xdr:row>4</xdr:row>
      <xdr:rowOff>0</xdr:rowOff>
    </xdr:to>
    <xdr:pic>
      <xdr:nvPicPr>
        <xdr:cNvPr id="2" name="Picture 3" descr="חשבות עיריית תל אביב יפו" title="חשבות עיריית תל אביב יפו"/>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9267375" y="0"/>
          <a:ext cx="5810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9</xdr:col>
      <xdr:colOff>571500</xdr:colOff>
      <xdr:row>4</xdr:row>
      <xdr:rowOff>0</xdr:rowOff>
    </xdr:to>
    <xdr:pic>
      <xdr:nvPicPr>
        <xdr:cNvPr id="2" name="Picture 3" descr="חשבות עיריית תל אביב יפו" title="חשבות עיריית תל אביב יפו"/>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7752900" y="0"/>
          <a:ext cx="56959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c12801\bakaraarnona\&#1502;&#1497;&#1512;&#1497;\&#1489;&#1511;&#1512;&#1493;&#1514;%20&#1491;&#1493;&#1495;&#1493;&#1514;%20&#1489;&#1511;&#1512;&#1492;\&#1514;&#1502;&#1497;&#1499;&#1493;&#1514;%20012010%20&#1491;&#1493;&#1495;%20&#1502;&#1506;&#1493;&#1491;&#1499;&#15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r12801\x5205555\Documents%20and%20Settings\x3212146\Local%20Settings\Temporary%20Internet%20Files\OLK6E0\&#1502;&#1493;&#1491;&#1500;%20&#1505;&#1508;&#1493;&#1512;&#1496;%202010%20%20&#1504;&#1499;&#1497;&#15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2"/>
      <sheetName val="גיליון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קריטריון "/>
      <sheetName val="נכים"/>
      <sheetName val="טבלאות"/>
      <sheetName val="קטג-ענף"/>
      <sheetName val="אגודה-ענף"/>
      <sheetName val="נוער"/>
      <sheetName val="תקציב מרכז"/>
    </sheetNames>
    <sheetDataSet>
      <sheetData sheetId="0" refreshError="1"/>
      <sheetData sheetId="1" refreshError="1"/>
      <sheetData sheetId="2" refreshError="1">
        <row r="21">
          <cell r="C21">
            <v>1</v>
          </cell>
          <cell r="D21">
            <v>1</v>
          </cell>
        </row>
        <row r="22">
          <cell r="C22">
            <v>2</v>
          </cell>
          <cell r="D22">
            <v>0.5</v>
          </cell>
        </row>
        <row r="23">
          <cell r="C23">
            <v>3</v>
          </cell>
          <cell r="D23">
            <v>0.5</v>
          </cell>
        </row>
        <row r="24">
          <cell r="C24">
            <v>4</v>
          </cell>
          <cell r="D24">
            <v>1</v>
          </cell>
        </row>
        <row r="25">
          <cell r="C25">
            <v>5</v>
          </cell>
          <cell r="D25">
            <v>0.3</v>
          </cell>
        </row>
        <row r="26">
          <cell r="C26">
            <v>6</v>
          </cell>
          <cell r="D26">
            <v>1</v>
          </cell>
        </row>
      </sheetData>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id="1" name="טבלה1" displayName="טבלה1" ref="B6:J108" totalsRowShown="0" headerRowBorderDxfId="47" tableBorderDxfId="48">
  <autoFilter ref="B6:J1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תחום משנה " dataDxfId="46"/>
    <tableColumn id="2" name="שם המלכ&quot;ר" dataDxfId="45" dataCellStyle="Normal 2"/>
    <tableColumn id="3" name="מספר מלכ&quot;ר" dataDxfId="44" dataCellStyle="Normal 2"/>
    <tableColumn id="4" name="תמיכה שוטפת " dataDxfId="43" dataCellStyle="Normal 2"/>
    <tableColumn id="5" name="תמיכת ארנונה" dataDxfId="42" dataCellStyle="Normal 2"/>
    <tableColumn id="6" name="% " dataDxfId="41" dataCellStyle="Percent 2 2"/>
    <tableColumn id="7" name="חד פעמית/ ארנונה ש. קודמות " dataDxfId="40" dataCellStyle="Normal 2"/>
    <tableColumn id="8" name="הערות " dataDxfId="39" dataCellStyle="Normal 2"/>
    <tableColumn id="9" name="סה&quot;כ ועדה 2/2018" dataDxfId="38" dataCellStyle="Normal 2">
      <calculatedColumnFormula>H7+F7+E7</calculatedColumnFormula>
    </tableColumn>
  </tableColumns>
  <tableStyleInfo showFirstColumn="0" showLastColumn="0" showRowStripes="1" showColumnStripes="0"/>
  <extLst>
    <ext xmlns:x14="http://schemas.microsoft.com/office/spreadsheetml/2009/9/main" uri="{504A1905-F514-4f6f-8877-14C23A59335A}">
      <x14:table altText="תרבות ואמנות ועדה 2/2018"/>
    </ext>
  </extLst>
</table>
</file>

<file path=xl/tables/table2.xml><?xml version="1.0" encoding="utf-8"?>
<table xmlns="http://schemas.openxmlformats.org/spreadsheetml/2006/main" id="3" name="טבלה3" displayName="טבלה3" ref="A6:I64" totalsRowShown="0" headerRowDxfId="27" dataDxfId="28" headerRowCellStyle="Normal 2" dataCellStyle="Normal 2">
  <autoFilter ref="A6:I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 " dataDxfId="37" dataCellStyle="Normal 2"/>
    <tableColumn id="2" name="שם המלכ&quot;ר" dataDxfId="36" dataCellStyle="Normal 2"/>
    <tableColumn id="3" name="מספר מלכ&quot;ר" dataDxfId="35" dataCellStyle="Normal 2"/>
    <tableColumn id="4" name="מוסדות חינוך דתים עד 18" dataDxfId="34" dataCellStyle="Normal 2"/>
    <tableColumn id="5" name="ישיבות גבוהות " dataDxfId="33" dataCellStyle="Normal 2"/>
    <tableColumn id="6" name="העשרה חינוכית" dataDxfId="32" dataCellStyle="Normal 2"/>
    <tableColumn id="7" name="חד פעמית/ ארנונה ש. קודמות " dataDxfId="31" dataCellStyle="Normal 2"/>
    <tableColumn id="8" name="הערות " dataDxfId="30" dataCellStyle="Normal 2"/>
    <tableColumn id="9" name="סה&quot;כ ועדה 2/2018" dataDxfId="29" dataCellStyle="Normal 2"/>
  </tableColumns>
  <tableStyleInfo showFirstColumn="0" showLastColumn="0" showRowStripes="1" showColumnStripes="0"/>
  <extLst>
    <ext xmlns:x14="http://schemas.microsoft.com/office/spreadsheetml/2009/9/main" uri="{504A1905-F514-4f6f-8877-14C23A59335A}">
      <x14:table altText="דת ועדה 2/2018"/>
    </ext>
  </extLst>
</table>
</file>

<file path=xl/tables/table3.xml><?xml version="1.0" encoding="utf-8"?>
<table xmlns="http://schemas.openxmlformats.org/spreadsheetml/2006/main" id="4" name="טבלה4" displayName="טבלה4" ref="A6:J47" totalsRowShown="0">
  <autoFilter ref="A6:J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 " dataDxfId="26" dataCellStyle="Normal 10"/>
    <tableColumn id="2" name="תחום משנה "/>
    <tableColumn id="3" name="שם המלכ&quot;ר" dataDxfId="25" dataCellStyle="Normal 2"/>
    <tableColumn id="4" name="מספר מלכ&quot;ר" dataDxfId="24" dataCellStyle="Normal 2"/>
    <tableColumn id="5" name="תמיכה שוטפת " dataDxfId="23" dataCellStyle="Normal 2"/>
    <tableColumn id="6" name="תמיכת ארנונה" dataDxfId="22" dataCellStyle="Normal 2"/>
    <tableColumn id="7" name="% " dataDxfId="21" dataCellStyle="Percent 2 2"/>
    <tableColumn id="8" name="חד פעמית/ ארנונה ש. קודמות " dataDxfId="20" dataCellStyle="Normal 2"/>
    <tableColumn id="9" name="הערות " dataDxfId="19" dataCellStyle="Normal 2"/>
    <tableColumn id="10" name="סה&quot;כ ועדה 2/2018" dataDxfId="18" dataCellStyle="Normal 2"/>
  </tableColumns>
  <tableStyleInfo showFirstColumn="0" showLastColumn="0" showRowStripes="1" showColumnStripes="0"/>
  <extLst>
    <ext xmlns:x14="http://schemas.microsoft.com/office/spreadsheetml/2009/9/main" uri="{504A1905-F514-4f6f-8877-14C23A59335A}">
      <x14:table altText="ספורט ועדה 2/2018"/>
    </ext>
  </extLst>
</table>
</file>

<file path=xl/tables/table4.xml><?xml version="1.0" encoding="utf-8"?>
<table xmlns="http://schemas.openxmlformats.org/spreadsheetml/2006/main" id="6" name="טבלה6" displayName="טבלה6" ref="A6:J128" totalsRowShown="0">
  <autoFilter ref="A6:J1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 " dataDxfId="17" dataCellStyle="Normal 2"/>
    <tableColumn id="2" name="תחום משנה " dataDxfId="16" dataCellStyle="Normal 2"/>
    <tableColumn id="3" name="שם המלכ&quot;ר" dataDxfId="15" dataCellStyle="Normal 2"/>
    <tableColumn id="4" name="מספר מלכ&quot;ר" dataDxfId="14" dataCellStyle="Normal 2"/>
    <tableColumn id="5" name="תמיכה שוטפת" dataDxfId="13" dataCellStyle="Normal 2"/>
    <tableColumn id="6" name="תמיכת ארנונה" dataDxfId="12" dataCellStyle="Normal 2"/>
    <tableColumn id="7" name="% " dataDxfId="11" dataCellStyle="Percent 2 2"/>
    <tableColumn id="8" name="חד פעמית/ ארנונה ש. קודמות " dataDxfId="10" dataCellStyle="Normal 2"/>
    <tableColumn id="9" name="הערות " dataDxfId="9" dataCellStyle="Normal 2"/>
    <tableColumn id="10" name="סה&quot;כ ועדה 2/2018" dataDxfId="8" dataCellStyle="Normal 2"/>
  </tableColumns>
  <tableStyleInfo showFirstColumn="0" showLastColumn="0" showRowStripes="1" showColumnStripes="0"/>
  <extLst>
    <ext xmlns:x14="http://schemas.microsoft.com/office/spreadsheetml/2009/9/main" uri="{504A1905-F514-4f6f-8877-14C23A59335A}">
      <x14:table altText="בריאות ורווחה ועדה 2/2018"/>
    </ext>
  </extLst>
</table>
</file>

<file path=xl/tables/table5.xml><?xml version="1.0" encoding="utf-8"?>
<table xmlns="http://schemas.openxmlformats.org/spreadsheetml/2006/main" id="7" name="טבלה7" displayName="טבלה7" ref="A6:J67" totalsRowShown="0">
  <autoFilter ref="A6:J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 " dataDxfId="7" dataCellStyle="Normal 2"/>
    <tableColumn id="2" name="תחום משנה "/>
    <tableColumn id="3" name="שם המלכ&quot;ר" dataDxfId="6" dataCellStyle="Normal 2"/>
    <tableColumn id="4" name="מספר מלכ&quot;ר" dataDxfId="5" dataCellStyle="Normal 2"/>
    <tableColumn id="5" name="תמיכה שוטפת"/>
    <tableColumn id="6" name="תמיכת ארנונה" dataDxfId="4" dataCellStyle="Normal 2"/>
    <tableColumn id="7" name="% " dataDxfId="3" dataCellStyle="Percent 2 2"/>
    <tableColumn id="8" name="חד פעמית/ ארנונה ש. קודמות " dataDxfId="2" dataCellStyle="Normal 2"/>
    <tableColumn id="9" name="הערות " dataDxfId="1" dataCellStyle="Normal 2"/>
    <tableColumn id="10" name="סה&quot;כ ועדה 2/2018" dataDxfId="0" dataCellStyle="Normal 2"/>
  </tableColumns>
  <tableStyleInfo showFirstColumn="0" showLastColumn="0" showRowStripes="1" showColumnStripes="0"/>
  <extLst>
    <ext xmlns:x14="http://schemas.microsoft.com/office/spreadsheetml/2009/9/main" uri="{504A1905-F514-4f6f-8877-14C23A59335A}">
      <x14:table altText="שונים ועדה 2/2018"/>
    </ext>
  </extLst>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38"/>
  <sheetViews>
    <sheetView rightToLeft="1" tabSelected="1" view="pageBreakPreview" zoomScaleNormal="100" zoomScaleSheetLayoutView="100" workbookViewId="0">
      <pane ySplit="6" topLeftCell="A7" activePane="bottomLeft" state="frozen"/>
      <selection pane="bottomLeft" activeCell="G109" sqref="G109"/>
    </sheetView>
  </sheetViews>
  <sheetFormatPr defaultColWidth="12.42578125" defaultRowHeight="12.75" x14ac:dyDescent="0.2"/>
  <cols>
    <col min="1" max="1" width="3.42578125" style="114" customWidth="1"/>
    <col min="2" max="2" width="8.42578125" style="117" customWidth="1"/>
    <col min="3" max="3" width="14.85546875" style="116" customWidth="1"/>
    <col min="4" max="4" width="10.7109375" style="116" customWidth="1"/>
    <col min="5" max="5" width="9.28515625" style="115" customWidth="1"/>
    <col min="6" max="6" width="9.42578125" style="115" customWidth="1"/>
    <col min="7" max="7" width="4.85546875" style="115" customWidth="1"/>
    <col min="8" max="8" width="8.140625" style="115" customWidth="1"/>
    <col min="9" max="9" width="11.85546875" style="116" customWidth="1"/>
    <col min="10" max="10" width="9.85546875" style="115" customWidth="1"/>
    <col min="11" max="13" width="24.42578125" style="115" customWidth="1"/>
    <col min="14" max="14" width="9.42578125" style="115" customWidth="1"/>
    <col min="15" max="15" width="9.28515625" style="115" customWidth="1"/>
    <col min="16" max="18" width="12.42578125" style="115" customWidth="1"/>
    <col min="19" max="19" width="9.28515625" style="115" customWidth="1"/>
    <col min="20" max="20" width="12.42578125" style="115" customWidth="1"/>
    <col min="21" max="21" width="9.28515625" style="115" customWidth="1"/>
    <col min="22" max="23" width="12.42578125" style="115" customWidth="1"/>
    <col min="24" max="24" width="9.28515625" style="115" customWidth="1"/>
    <col min="25" max="28" width="12.28515625" style="115" customWidth="1"/>
    <col min="29" max="29" width="9.28515625" style="115" customWidth="1"/>
    <col min="30" max="32" width="12.28515625" style="115" customWidth="1"/>
    <col min="33" max="33" width="9.28515625" style="115" customWidth="1"/>
    <col min="34" max="36" width="12.28515625" style="115" customWidth="1"/>
    <col min="37" max="37" width="9.28515625" style="115" customWidth="1"/>
    <col min="38" max="39" width="11.140625" style="115" customWidth="1"/>
    <col min="40" max="40" width="9.28515625" style="115" customWidth="1"/>
    <col min="41" max="42" width="12.28515625" style="115" customWidth="1"/>
    <col min="43" max="43" width="9.28515625" style="115" customWidth="1"/>
    <col min="44" max="46" width="12.28515625" style="115" customWidth="1"/>
    <col min="47" max="47" width="9.28515625" style="115" customWidth="1"/>
    <col min="48" max="50" width="12.42578125" style="115" customWidth="1"/>
    <col min="51" max="51" width="9.28515625" style="115" customWidth="1"/>
    <col min="52" max="16384" width="12.42578125" style="115"/>
  </cols>
  <sheetData>
    <row r="1" spans="1:51" s="45" customFormat="1" ht="12" x14ac:dyDescent="0.2">
      <c r="A1" s="40"/>
      <c r="B1" s="41"/>
      <c r="C1" s="42"/>
      <c r="D1" s="43"/>
      <c r="F1" s="47"/>
      <c r="G1" s="48"/>
      <c r="I1" s="40"/>
      <c r="J1" s="42"/>
      <c r="K1" s="40"/>
    </row>
    <row r="2" spans="1:51" s="45" customFormat="1" ht="12" x14ac:dyDescent="0.2">
      <c r="A2" s="40"/>
      <c r="B2" s="41"/>
      <c r="C2" s="49"/>
      <c r="D2" s="43"/>
      <c r="F2" s="47"/>
      <c r="G2" s="48"/>
      <c r="I2" s="40"/>
      <c r="J2" s="42"/>
      <c r="K2" s="40"/>
    </row>
    <row r="3" spans="1:51" s="45" customFormat="1" ht="12" x14ac:dyDescent="0.2">
      <c r="A3" s="40"/>
      <c r="B3" s="41"/>
      <c r="C3" s="42"/>
      <c r="D3" s="40"/>
      <c r="F3" s="47"/>
      <c r="G3" s="51"/>
      <c r="I3" s="40"/>
      <c r="J3" s="42"/>
      <c r="K3" s="40"/>
    </row>
    <row r="4" spans="1:51" s="45" customFormat="1" ht="12" x14ac:dyDescent="0.2">
      <c r="A4" s="40"/>
      <c r="B4" s="41"/>
      <c r="C4" s="49"/>
      <c r="D4" s="43"/>
      <c r="E4" s="44"/>
      <c r="F4" s="52"/>
      <c r="G4" s="48"/>
      <c r="H4" s="44"/>
      <c r="I4" s="43"/>
      <c r="J4" s="49"/>
      <c r="K4" s="40"/>
    </row>
    <row r="5" spans="1:51" s="65" customFormat="1" ht="14.25" customHeight="1" x14ac:dyDescent="0.2">
      <c r="A5" s="53"/>
      <c r="B5" s="54" t="s">
        <v>73</v>
      </c>
      <c r="C5" s="55" t="s">
        <v>363</v>
      </c>
      <c r="D5" s="56"/>
      <c r="E5" s="61" t="s">
        <v>341</v>
      </c>
      <c r="F5" s="62"/>
      <c r="G5" s="63"/>
      <c r="H5" s="57"/>
      <c r="I5" s="59"/>
      <c r="J5" s="60"/>
      <c r="K5" s="64"/>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row>
    <row r="6" spans="1:51" s="64" customFormat="1" ht="36" customHeight="1" x14ac:dyDescent="0.2">
      <c r="B6" s="136" t="s">
        <v>75</v>
      </c>
      <c r="C6" s="23" t="s">
        <v>1</v>
      </c>
      <c r="D6" s="23" t="s">
        <v>2</v>
      </c>
      <c r="E6" s="69" t="s">
        <v>151</v>
      </c>
      <c r="F6" s="70" t="s">
        <v>77</v>
      </c>
      <c r="G6" s="71" t="s">
        <v>150</v>
      </c>
      <c r="H6" s="67" t="s">
        <v>3</v>
      </c>
      <c r="I6" s="68" t="s">
        <v>71</v>
      </c>
      <c r="J6" s="72" t="s">
        <v>333</v>
      </c>
    </row>
    <row r="7" spans="1:51" ht="24" x14ac:dyDescent="0.2">
      <c r="A7" s="114">
        <v>1</v>
      </c>
      <c r="B7" s="137" t="s">
        <v>364</v>
      </c>
      <c r="C7" s="30" t="s">
        <v>365</v>
      </c>
      <c r="D7" s="31">
        <v>580099638</v>
      </c>
      <c r="E7" s="39">
        <v>9870000</v>
      </c>
      <c r="F7" s="33">
        <v>561282</v>
      </c>
      <c r="G7" s="58">
        <v>0.5</v>
      </c>
      <c r="H7" s="33">
        <v>0</v>
      </c>
      <c r="I7" s="74" t="s">
        <v>7</v>
      </c>
      <c r="J7" s="76">
        <f>H7+F7+E7</f>
        <v>10431282</v>
      </c>
    </row>
    <row r="8" spans="1:51" ht="24" x14ac:dyDescent="0.2">
      <c r="A8" s="114">
        <f>A7+1</f>
        <v>2</v>
      </c>
      <c r="B8" s="137" t="s">
        <v>366</v>
      </c>
      <c r="C8" s="30" t="s">
        <v>367</v>
      </c>
      <c r="D8" s="31">
        <v>580118420</v>
      </c>
      <c r="E8" s="32">
        <v>7000</v>
      </c>
      <c r="F8" s="33">
        <v>16376</v>
      </c>
      <c r="G8" s="58">
        <v>0.5</v>
      </c>
      <c r="H8" s="33">
        <v>0</v>
      </c>
      <c r="I8" s="74" t="s">
        <v>7</v>
      </c>
      <c r="J8" s="35">
        <f t="shared" ref="J8:J71" si="0">H8+F8+E8</f>
        <v>23376</v>
      </c>
    </row>
    <row r="9" spans="1:51" ht="36" x14ac:dyDescent="0.2">
      <c r="A9" s="114">
        <f t="shared" ref="A9:A72" si="1">A8+1</f>
        <v>3</v>
      </c>
      <c r="B9" s="138"/>
      <c r="C9" s="30" t="s">
        <v>368</v>
      </c>
      <c r="D9" s="31">
        <v>580147239</v>
      </c>
      <c r="E9" s="32">
        <v>7000</v>
      </c>
      <c r="F9" s="33">
        <v>0</v>
      </c>
      <c r="G9" s="58"/>
      <c r="H9" s="33">
        <v>0</v>
      </c>
      <c r="I9" s="74" t="s">
        <v>7</v>
      </c>
      <c r="J9" s="35">
        <f t="shared" si="0"/>
        <v>7000</v>
      </c>
    </row>
    <row r="10" spans="1:51" ht="24" x14ac:dyDescent="0.2">
      <c r="A10" s="114">
        <f t="shared" si="1"/>
        <v>4</v>
      </c>
      <c r="B10" s="138"/>
      <c r="C10" s="30" t="s">
        <v>369</v>
      </c>
      <c r="D10" s="31">
        <v>580063568</v>
      </c>
      <c r="E10" s="32">
        <v>7000</v>
      </c>
      <c r="F10" s="33">
        <v>0</v>
      </c>
      <c r="G10" s="58"/>
      <c r="H10" s="33">
        <v>0</v>
      </c>
      <c r="I10" s="74" t="s">
        <v>7</v>
      </c>
      <c r="J10" s="35">
        <f t="shared" si="0"/>
        <v>7000</v>
      </c>
    </row>
    <row r="11" spans="1:51" ht="36" x14ac:dyDescent="0.2">
      <c r="A11" s="114">
        <f t="shared" si="1"/>
        <v>5</v>
      </c>
      <c r="B11" s="138"/>
      <c r="C11" s="30" t="s">
        <v>370</v>
      </c>
      <c r="D11" s="31">
        <v>580379428</v>
      </c>
      <c r="E11" s="32">
        <v>7000</v>
      </c>
      <c r="F11" s="33">
        <v>0</v>
      </c>
      <c r="G11" s="58"/>
      <c r="H11" s="33">
        <v>0</v>
      </c>
      <c r="I11" s="74" t="s">
        <v>7</v>
      </c>
      <c r="J11" s="35">
        <f t="shared" si="0"/>
        <v>7000</v>
      </c>
    </row>
    <row r="12" spans="1:51" ht="120.75" customHeight="1" x14ac:dyDescent="0.2">
      <c r="A12" s="114">
        <f t="shared" si="1"/>
        <v>6</v>
      </c>
      <c r="B12" s="138"/>
      <c r="C12" s="30" t="s">
        <v>371</v>
      </c>
      <c r="D12" s="31">
        <v>580423283</v>
      </c>
      <c r="E12" s="32">
        <v>7000</v>
      </c>
      <c r="F12" s="33">
        <v>31124</v>
      </c>
      <c r="G12" s="58">
        <v>0.5</v>
      </c>
      <c r="H12" s="33">
        <v>0</v>
      </c>
      <c r="I12" s="74" t="s">
        <v>488</v>
      </c>
      <c r="J12" s="35">
        <f t="shared" si="0"/>
        <v>38124</v>
      </c>
    </row>
    <row r="13" spans="1:51" ht="73.5" x14ac:dyDescent="0.2">
      <c r="A13" s="114">
        <f t="shared" si="1"/>
        <v>7</v>
      </c>
      <c r="B13" s="138"/>
      <c r="C13" s="30" t="s">
        <v>372</v>
      </c>
      <c r="D13" s="31">
        <v>580385797</v>
      </c>
      <c r="E13" s="32">
        <v>7000</v>
      </c>
      <c r="F13" s="33">
        <v>0</v>
      </c>
      <c r="G13" s="58"/>
      <c r="H13" s="33">
        <v>50000</v>
      </c>
      <c r="I13" s="74" t="s">
        <v>489</v>
      </c>
      <c r="J13" s="35">
        <f t="shared" si="0"/>
        <v>57000</v>
      </c>
    </row>
    <row r="14" spans="1:51" ht="24" x14ac:dyDescent="0.2">
      <c r="A14" s="114">
        <f t="shared" si="1"/>
        <v>8</v>
      </c>
      <c r="B14" s="138"/>
      <c r="C14" s="30" t="s">
        <v>373</v>
      </c>
      <c r="D14" s="31">
        <v>580029379</v>
      </c>
      <c r="E14" s="32">
        <v>7000</v>
      </c>
      <c r="F14" s="33">
        <v>58649</v>
      </c>
      <c r="G14" s="58">
        <v>0.5</v>
      </c>
      <c r="H14" s="33">
        <v>0</v>
      </c>
      <c r="I14" s="74" t="s">
        <v>7</v>
      </c>
      <c r="J14" s="35">
        <f t="shared" si="0"/>
        <v>65649</v>
      </c>
    </row>
    <row r="15" spans="1:51" ht="63" x14ac:dyDescent="0.2">
      <c r="A15" s="114">
        <f t="shared" si="1"/>
        <v>9</v>
      </c>
      <c r="B15" s="138"/>
      <c r="C15" s="30" t="s">
        <v>374</v>
      </c>
      <c r="D15" s="31">
        <v>580064103</v>
      </c>
      <c r="E15" s="32">
        <v>7000</v>
      </c>
      <c r="F15" s="33">
        <v>14282</v>
      </c>
      <c r="G15" s="58">
        <v>0.5</v>
      </c>
      <c r="H15" s="33">
        <v>20000</v>
      </c>
      <c r="I15" s="74" t="s">
        <v>482</v>
      </c>
      <c r="J15" s="35">
        <f t="shared" si="0"/>
        <v>41282</v>
      </c>
    </row>
    <row r="16" spans="1:51" ht="36" x14ac:dyDescent="0.2">
      <c r="A16" s="114">
        <f t="shared" si="1"/>
        <v>10</v>
      </c>
      <c r="B16" s="138"/>
      <c r="C16" s="30" t="s">
        <v>469</v>
      </c>
      <c r="D16" s="31">
        <v>580318590</v>
      </c>
      <c r="E16" s="32">
        <v>7000</v>
      </c>
      <c r="F16" s="33">
        <v>5522</v>
      </c>
      <c r="G16" s="58">
        <v>0.5</v>
      </c>
      <c r="H16" s="33">
        <v>0</v>
      </c>
      <c r="I16" s="74" t="s">
        <v>7</v>
      </c>
      <c r="J16" s="35">
        <f t="shared" si="0"/>
        <v>12522</v>
      </c>
    </row>
    <row r="17" spans="1:10" ht="73.5" x14ac:dyDescent="0.2">
      <c r="A17" s="114">
        <f t="shared" si="1"/>
        <v>11</v>
      </c>
      <c r="B17" s="138"/>
      <c r="C17" s="30" t="s">
        <v>486</v>
      </c>
      <c r="D17" s="31">
        <v>580390961</v>
      </c>
      <c r="E17" s="32">
        <v>7000</v>
      </c>
      <c r="F17" s="33">
        <v>5903</v>
      </c>
      <c r="G17" s="58">
        <v>0.5</v>
      </c>
      <c r="H17" s="33">
        <v>40000</v>
      </c>
      <c r="I17" s="74" t="s">
        <v>490</v>
      </c>
      <c r="J17" s="35">
        <f t="shared" si="0"/>
        <v>52903</v>
      </c>
    </row>
    <row r="18" spans="1:10" ht="24" x14ac:dyDescent="0.2">
      <c r="A18" s="114">
        <f t="shared" si="1"/>
        <v>12</v>
      </c>
      <c r="B18" s="138"/>
      <c r="C18" s="30" t="s">
        <v>375</v>
      </c>
      <c r="D18" s="31">
        <v>580356210</v>
      </c>
      <c r="E18" s="32">
        <v>7000</v>
      </c>
      <c r="F18" s="33">
        <v>27611</v>
      </c>
      <c r="G18" s="58">
        <v>0.5</v>
      </c>
      <c r="H18" s="33">
        <v>0</v>
      </c>
      <c r="I18" s="74" t="s">
        <v>7</v>
      </c>
      <c r="J18" s="35">
        <f t="shared" si="0"/>
        <v>34611</v>
      </c>
    </row>
    <row r="19" spans="1:10" ht="48" x14ac:dyDescent="0.2">
      <c r="A19" s="114">
        <f t="shared" si="1"/>
        <v>13</v>
      </c>
      <c r="B19" s="137" t="s">
        <v>376</v>
      </c>
      <c r="C19" s="30" t="s">
        <v>470</v>
      </c>
      <c r="D19" s="31">
        <v>590020384</v>
      </c>
      <c r="E19" s="32">
        <v>0</v>
      </c>
      <c r="F19" s="33">
        <v>0</v>
      </c>
      <c r="G19" s="58"/>
      <c r="H19" s="33">
        <v>0</v>
      </c>
      <c r="I19" s="74" t="s">
        <v>422</v>
      </c>
      <c r="J19" s="35">
        <f t="shared" si="0"/>
        <v>0</v>
      </c>
    </row>
    <row r="20" spans="1:10" ht="36" x14ac:dyDescent="0.2">
      <c r="A20" s="114">
        <f t="shared" si="1"/>
        <v>14</v>
      </c>
      <c r="B20" s="138"/>
      <c r="C20" s="30" t="s">
        <v>471</v>
      </c>
      <c r="D20" s="31">
        <v>580018521</v>
      </c>
      <c r="E20" s="32">
        <v>0</v>
      </c>
      <c r="F20" s="33">
        <v>0</v>
      </c>
      <c r="G20" s="58"/>
      <c r="H20" s="33">
        <v>0</v>
      </c>
      <c r="I20" s="74" t="s">
        <v>422</v>
      </c>
      <c r="J20" s="35">
        <f t="shared" si="0"/>
        <v>0</v>
      </c>
    </row>
    <row r="21" spans="1:10" ht="24" x14ac:dyDescent="0.2">
      <c r="A21" s="114">
        <f t="shared" si="1"/>
        <v>15</v>
      </c>
      <c r="B21" s="138"/>
      <c r="C21" s="30" t="s">
        <v>377</v>
      </c>
      <c r="D21" s="31">
        <v>580210870</v>
      </c>
      <c r="E21" s="32">
        <v>87000</v>
      </c>
      <c r="F21" s="33">
        <v>0</v>
      </c>
      <c r="G21" s="58"/>
      <c r="H21" s="33">
        <v>0</v>
      </c>
      <c r="I21" s="74" t="s">
        <v>7</v>
      </c>
      <c r="J21" s="35">
        <f t="shared" si="0"/>
        <v>87000</v>
      </c>
    </row>
    <row r="22" spans="1:10" ht="24" x14ac:dyDescent="0.2">
      <c r="A22" s="114">
        <f t="shared" si="1"/>
        <v>16</v>
      </c>
      <c r="B22" s="138"/>
      <c r="C22" s="30" t="s">
        <v>378</v>
      </c>
      <c r="D22" s="31">
        <v>513720755</v>
      </c>
      <c r="E22" s="32">
        <v>179000</v>
      </c>
      <c r="F22" s="33">
        <v>453743</v>
      </c>
      <c r="G22" s="58">
        <v>0.5</v>
      </c>
      <c r="H22" s="33">
        <v>0</v>
      </c>
      <c r="I22" s="74" t="s">
        <v>7</v>
      </c>
      <c r="J22" s="35">
        <f t="shared" si="0"/>
        <v>632743</v>
      </c>
    </row>
    <row r="23" spans="1:10" ht="63" x14ac:dyDescent="0.2">
      <c r="A23" s="114">
        <f t="shared" si="1"/>
        <v>17</v>
      </c>
      <c r="B23" s="138"/>
      <c r="C23" s="30" t="s">
        <v>379</v>
      </c>
      <c r="D23" s="31">
        <v>580101152</v>
      </c>
      <c r="E23" s="32">
        <v>152000</v>
      </c>
      <c r="F23" s="33">
        <v>283969</v>
      </c>
      <c r="G23" s="58">
        <v>0.5</v>
      </c>
      <c r="H23" s="33">
        <v>40000</v>
      </c>
      <c r="I23" s="74" t="s">
        <v>483</v>
      </c>
      <c r="J23" s="35">
        <f t="shared" si="0"/>
        <v>475969</v>
      </c>
    </row>
    <row r="24" spans="1:10" ht="48" x14ac:dyDescent="0.2">
      <c r="A24" s="114">
        <f t="shared" si="1"/>
        <v>18</v>
      </c>
      <c r="B24" s="138"/>
      <c r="C24" s="30" t="s">
        <v>380</v>
      </c>
      <c r="D24" s="31">
        <v>580234524</v>
      </c>
      <c r="E24" s="32">
        <v>162000</v>
      </c>
      <c r="F24" s="33">
        <v>84261</v>
      </c>
      <c r="G24" s="58">
        <v>0.5</v>
      </c>
      <c r="H24" s="33">
        <v>0</v>
      </c>
      <c r="I24" s="74" t="s">
        <v>7</v>
      </c>
      <c r="J24" s="35">
        <f t="shared" si="0"/>
        <v>246261</v>
      </c>
    </row>
    <row r="25" spans="1:10" ht="36" x14ac:dyDescent="0.2">
      <c r="A25" s="114">
        <f t="shared" si="1"/>
        <v>19</v>
      </c>
      <c r="B25" s="138"/>
      <c r="C25" s="30" t="s">
        <v>381</v>
      </c>
      <c r="D25" s="31">
        <v>580408896</v>
      </c>
      <c r="E25" s="32">
        <v>75000</v>
      </c>
      <c r="F25" s="33">
        <v>0</v>
      </c>
      <c r="G25" s="58"/>
      <c r="H25" s="33">
        <v>50000</v>
      </c>
      <c r="I25" s="74" t="s">
        <v>491</v>
      </c>
      <c r="J25" s="35">
        <f t="shared" si="0"/>
        <v>125000</v>
      </c>
    </row>
    <row r="26" spans="1:10" ht="24" x14ac:dyDescent="0.2">
      <c r="A26" s="114">
        <f t="shared" si="1"/>
        <v>20</v>
      </c>
      <c r="B26" s="137" t="s">
        <v>382</v>
      </c>
      <c r="C26" s="30" t="s">
        <v>383</v>
      </c>
      <c r="D26" s="31">
        <v>580076842</v>
      </c>
      <c r="E26" s="32">
        <v>100000</v>
      </c>
      <c r="F26" s="33">
        <v>10957</v>
      </c>
      <c r="G26" s="58">
        <v>0.5</v>
      </c>
      <c r="H26" s="33">
        <v>6275</v>
      </c>
      <c r="I26" s="74" t="s">
        <v>506</v>
      </c>
      <c r="J26" s="35">
        <f t="shared" si="0"/>
        <v>117232</v>
      </c>
    </row>
    <row r="27" spans="1:10" ht="22.5" customHeight="1" x14ac:dyDescent="0.2">
      <c r="A27" s="114">
        <f t="shared" si="1"/>
        <v>21</v>
      </c>
      <c r="B27" s="138"/>
      <c r="C27" s="30" t="s">
        <v>384</v>
      </c>
      <c r="D27" s="31">
        <v>510327885</v>
      </c>
      <c r="E27" s="32">
        <v>0</v>
      </c>
      <c r="F27" s="33">
        <v>832891</v>
      </c>
      <c r="G27" s="58">
        <v>0.33</v>
      </c>
      <c r="H27" s="33">
        <v>0</v>
      </c>
      <c r="I27" s="74" t="s">
        <v>7</v>
      </c>
      <c r="J27" s="35">
        <f t="shared" si="0"/>
        <v>832891</v>
      </c>
    </row>
    <row r="28" spans="1:10" ht="24" x14ac:dyDescent="0.2">
      <c r="A28" s="114">
        <f t="shared" si="1"/>
        <v>22</v>
      </c>
      <c r="B28" s="138"/>
      <c r="C28" s="30" t="s">
        <v>385</v>
      </c>
      <c r="D28" s="31">
        <v>580313112</v>
      </c>
      <c r="E28" s="32">
        <v>139000</v>
      </c>
      <c r="F28" s="33">
        <v>67867</v>
      </c>
      <c r="G28" s="58">
        <v>0.5</v>
      </c>
      <c r="H28" s="33">
        <v>0</v>
      </c>
      <c r="I28" s="74" t="s">
        <v>7</v>
      </c>
      <c r="J28" s="35">
        <f t="shared" si="0"/>
        <v>206867</v>
      </c>
    </row>
    <row r="29" spans="1:10" ht="24" x14ac:dyDescent="0.2">
      <c r="A29" s="114">
        <f t="shared" si="1"/>
        <v>23</v>
      </c>
      <c r="B29" s="138"/>
      <c r="C29" s="30" t="s">
        <v>386</v>
      </c>
      <c r="D29" s="31">
        <v>580511343</v>
      </c>
      <c r="E29" s="32">
        <v>49000</v>
      </c>
      <c r="F29" s="33">
        <v>9845</v>
      </c>
      <c r="G29" s="58">
        <v>0.5</v>
      </c>
      <c r="H29" s="33">
        <v>0</v>
      </c>
      <c r="I29" s="74" t="s">
        <v>7</v>
      </c>
      <c r="J29" s="35">
        <f t="shared" si="0"/>
        <v>58845</v>
      </c>
    </row>
    <row r="30" spans="1:10" ht="48" x14ac:dyDescent="0.2">
      <c r="A30" s="114">
        <f t="shared" si="1"/>
        <v>24</v>
      </c>
      <c r="B30" s="138"/>
      <c r="C30" s="30" t="s">
        <v>387</v>
      </c>
      <c r="D30" s="31">
        <v>580035848</v>
      </c>
      <c r="E30" s="32">
        <v>75000</v>
      </c>
      <c r="F30" s="33">
        <v>20946</v>
      </c>
      <c r="G30" s="58">
        <v>0.5</v>
      </c>
      <c r="H30" s="33">
        <v>0</v>
      </c>
      <c r="I30" s="74" t="s">
        <v>7</v>
      </c>
      <c r="J30" s="35">
        <f t="shared" si="0"/>
        <v>95946</v>
      </c>
    </row>
    <row r="31" spans="1:10" ht="24" x14ac:dyDescent="0.2">
      <c r="A31" s="114">
        <f t="shared" si="1"/>
        <v>25</v>
      </c>
      <c r="B31" s="138"/>
      <c r="C31" s="30" t="s">
        <v>472</v>
      </c>
      <c r="D31" s="31">
        <v>580593861</v>
      </c>
      <c r="E31" s="32">
        <v>33000</v>
      </c>
      <c r="F31" s="33">
        <v>21437</v>
      </c>
      <c r="G31" s="58">
        <v>0.5</v>
      </c>
      <c r="H31" s="33">
        <v>0</v>
      </c>
      <c r="I31" s="74" t="s">
        <v>7</v>
      </c>
      <c r="J31" s="35">
        <f t="shared" si="0"/>
        <v>54437</v>
      </c>
    </row>
    <row r="32" spans="1:10" ht="24" x14ac:dyDescent="0.2">
      <c r="A32" s="114">
        <f t="shared" si="1"/>
        <v>26</v>
      </c>
      <c r="B32" s="138"/>
      <c r="C32" s="30" t="s">
        <v>388</v>
      </c>
      <c r="D32" s="31">
        <v>580266104</v>
      </c>
      <c r="E32" s="32">
        <v>44000</v>
      </c>
      <c r="F32" s="33">
        <v>7617</v>
      </c>
      <c r="G32" s="58">
        <v>0.5</v>
      </c>
      <c r="H32" s="33">
        <v>0</v>
      </c>
      <c r="I32" s="74" t="s">
        <v>7</v>
      </c>
      <c r="J32" s="35">
        <f t="shared" si="0"/>
        <v>51617</v>
      </c>
    </row>
    <row r="33" spans="1:10" ht="42" x14ac:dyDescent="0.2">
      <c r="A33" s="114">
        <f t="shared" si="1"/>
        <v>27</v>
      </c>
      <c r="B33" s="138"/>
      <c r="C33" s="30" t="s">
        <v>389</v>
      </c>
      <c r="D33" s="31">
        <v>580144996</v>
      </c>
      <c r="E33" s="32">
        <v>90000</v>
      </c>
      <c r="F33" s="33">
        <v>97365</v>
      </c>
      <c r="G33" s="58">
        <v>0.5</v>
      </c>
      <c r="H33" s="33">
        <v>0</v>
      </c>
      <c r="I33" s="74" t="s">
        <v>508</v>
      </c>
      <c r="J33" s="35">
        <f t="shared" si="0"/>
        <v>187365</v>
      </c>
    </row>
    <row r="34" spans="1:10" ht="24" x14ac:dyDescent="0.2">
      <c r="A34" s="114">
        <f t="shared" si="1"/>
        <v>28</v>
      </c>
      <c r="B34" s="138"/>
      <c r="C34" s="30" t="s">
        <v>390</v>
      </c>
      <c r="D34" s="31">
        <v>580290096</v>
      </c>
      <c r="E34" s="32">
        <v>78000</v>
      </c>
      <c r="F34" s="33">
        <v>48750</v>
      </c>
      <c r="G34" s="58">
        <v>0.5</v>
      </c>
      <c r="H34" s="33">
        <v>0</v>
      </c>
      <c r="I34" s="74" t="s">
        <v>7</v>
      </c>
      <c r="J34" s="35">
        <f t="shared" si="0"/>
        <v>126750</v>
      </c>
    </row>
    <row r="35" spans="1:10" ht="36" x14ac:dyDescent="0.2">
      <c r="A35" s="114">
        <f t="shared" si="1"/>
        <v>29</v>
      </c>
      <c r="B35" s="138"/>
      <c r="C35" s="30" t="s">
        <v>391</v>
      </c>
      <c r="D35" s="31">
        <v>580466282</v>
      </c>
      <c r="E35" s="32">
        <v>98000</v>
      </c>
      <c r="F35" s="33">
        <v>36682</v>
      </c>
      <c r="G35" s="58">
        <v>0.5</v>
      </c>
      <c r="H35" s="33">
        <v>0</v>
      </c>
      <c r="I35" s="74" t="s">
        <v>7</v>
      </c>
      <c r="J35" s="35">
        <f t="shared" si="0"/>
        <v>134682</v>
      </c>
    </row>
    <row r="36" spans="1:10" ht="24" x14ac:dyDescent="0.2">
      <c r="A36" s="114">
        <f t="shared" si="1"/>
        <v>30</v>
      </c>
      <c r="B36" s="138"/>
      <c r="C36" s="30" t="s">
        <v>392</v>
      </c>
      <c r="D36" s="31">
        <v>580078293</v>
      </c>
      <c r="E36" s="32">
        <v>94000</v>
      </c>
      <c r="F36" s="33">
        <v>165094</v>
      </c>
      <c r="G36" s="58">
        <v>0.5</v>
      </c>
      <c r="H36" s="33">
        <v>0</v>
      </c>
      <c r="I36" s="74" t="s">
        <v>7</v>
      </c>
      <c r="J36" s="35">
        <f t="shared" si="0"/>
        <v>259094</v>
      </c>
    </row>
    <row r="37" spans="1:10" ht="126" x14ac:dyDescent="0.2">
      <c r="A37" s="114">
        <f t="shared" si="1"/>
        <v>31</v>
      </c>
      <c r="B37" s="137" t="s">
        <v>393</v>
      </c>
      <c r="C37" s="30" t="s">
        <v>394</v>
      </c>
      <c r="D37" s="31">
        <v>580067551</v>
      </c>
      <c r="E37" s="32">
        <v>776000</v>
      </c>
      <c r="F37" s="33">
        <v>60197</v>
      </c>
      <c r="G37" s="58">
        <v>0.33</v>
      </c>
      <c r="H37" s="33">
        <v>20000</v>
      </c>
      <c r="I37" s="74" t="s">
        <v>492</v>
      </c>
      <c r="J37" s="35">
        <f t="shared" si="0"/>
        <v>856197</v>
      </c>
    </row>
    <row r="38" spans="1:10" x14ac:dyDescent="0.2">
      <c r="A38" s="114">
        <f t="shared" si="1"/>
        <v>32</v>
      </c>
      <c r="B38" s="138"/>
      <c r="C38" s="30" t="s">
        <v>395</v>
      </c>
      <c r="D38" s="31">
        <v>510697501</v>
      </c>
      <c r="E38" s="32">
        <v>574000</v>
      </c>
      <c r="F38" s="33">
        <v>31357</v>
      </c>
      <c r="G38" s="58">
        <v>0.33</v>
      </c>
      <c r="H38" s="33">
        <v>0</v>
      </c>
      <c r="I38" s="74" t="s">
        <v>7</v>
      </c>
      <c r="J38" s="35">
        <f t="shared" si="0"/>
        <v>605357</v>
      </c>
    </row>
    <row r="39" spans="1:10" ht="33.75" x14ac:dyDescent="0.2">
      <c r="A39" s="114">
        <f t="shared" si="1"/>
        <v>33</v>
      </c>
      <c r="B39" s="137" t="s">
        <v>396</v>
      </c>
      <c r="C39" s="30" t="s">
        <v>397</v>
      </c>
      <c r="D39" s="31">
        <v>580383990</v>
      </c>
      <c r="E39" s="32">
        <v>246000</v>
      </c>
      <c r="F39" s="33">
        <v>0</v>
      </c>
      <c r="G39" s="58"/>
      <c r="H39" s="33">
        <v>0</v>
      </c>
      <c r="I39" s="74" t="s">
        <v>7</v>
      </c>
      <c r="J39" s="35">
        <f t="shared" si="0"/>
        <v>246000</v>
      </c>
    </row>
    <row r="40" spans="1:10" ht="147.75" customHeight="1" x14ac:dyDescent="0.2">
      <c r="A40" s="114">
        <f t="shared" si="1"/>
        <v>34</v>
      </c>
      <c r="B40" s="138"/>
      <c r="C40" s="30" t="s">
        <v>398</v>
      </c>
      <c r="D40" s="31">
        <v>580044873</v>
      </c>
      <c r="E40" s="32">
        <v>725000</v>
      </c>
      <c r="F40" s="33">
        <v>16673</v>
      </c>
      <c r="G40" s="58">
        <v>0.5</v>
      </c>
      <c r="H40" s="33">
        <f>50000+9534</f>
        <v>59534</v>
      </c>
      <c r="I40" s="74" t="s">
        <v>515</v>
      </c>
      <c r="J40" s="35">
        <f t="shared" si="0"/>
        <v>801207</v>
      </c>
    </row>
    <row r="41" spans="1:10" ht="36" x14ac:dyDescent="0.2">
      <c r="A41" s="114">
        <f t="shared" si="1"/>
        <v>35</v>
      </c>
      <c r="B41" s="138"/>
      <c r="C41" s="30" t="s">
        <v>399</v>
      </c>
      <c r="D41" s="31">
        <v>512295353</v>
      </c>
      <c r="E41" s="32">
        <v>0</v>
      </c>
      <c r="F41" s="33">
        <v>134437</v>
      </c>
      <c r="G41" s="58">
        <v>0.5</v>
      </c>
      <c r="H41" s="33">
        <v>0</v>
      </c>
      <c r="I41" s="74" t="s">
        <v>7</v>
      </c>
      <c r="J41" s="35">
        <f t="shared" si="0"/>
        <v>134437</v>
      </c>
    </row>
    <row r="42" spans="1:10" ht="24" x14ac:dyDescent="0.2">
      <c r="A42" s="114">
        <f t="shared" si="1"/>
        <v>36</v>
      </c>
      <c r="B42" s="138"/>
      <c r="C42" s="30" t="s">
        <v>400</v>
      </c>
      <c r="D42" s="31">
        <v>580208486</v>
      </c>
      <c r="E42" s="32">
        <v>311000</v>
      </c>
      <c r="F42" s="33">
        <v>8943</v>
      </c>
      <c r="G42" s="58">
        <v>0.5</v>
      </c>
      <c r="H42" s="33">
        <v>0</v>
      </c>
      <c r="I42" s="74" t="s">
        <v>7</v>
      </c>
      <c r="J42" s="35">
        <f t="shared" si="0"/>
        <v>319943</v>
      </c>
    </row>
    <row r="43" spans="1:10" ht="22.5" customHeight="1" x14ac:dyDescent="0.2">
      <c r="A43" s="114">
        <f t="shared" si="1"/>
        <v>37</v>
      </c>
      <c r="B43" s="138"/>
      <c r="C43" s="30" t="s">
        <v>401</v>
      </c>
      <c r="D43" s="31">
        <v>580164325</v>
      </c>
      <c r="E43" s="32">
        <v>66000</v>
      </c>
      <c r="F43" s="33">
        <v>0</v>
      </c>
      <c r="G43" s="58"/>
      <c r="H43" s="33">
        <v>0</v>
      </c>
      <c r="I43" s="74" t="s">
        <v>7</v>
      </c>
      <c r="J43" s="35">
        <f t="shared" si="0"/>
        <v>66000</v>
      </c>
    </row>
    <row r="44" spans="1:10" ht="22.5" customHeight="1" x14ac:dyDescent="0.2">
      <c r="A44" s="114">
        <f t="shared" si="1"/>
        <v>38</v>
      </c>
      <c r="B44" s="138"/>
      <c r="C44" s="30" t="s">
        <v>473</v>
      </c>
      <c r="D44" s="31">
        <v>580496719</v>
      </c>
      <c r="E44" s="32">
        <v>106000</v>
      </c>
      <c r="F44" s="33">
        <v>0</v>
      </c>
      <c r="G44" s="58"/>
      <c r="H44" s="33">
        <v>0</v>
      </c>
      <c r="I44" s="74" t="s">
        <v>7</v>
      </c>
      <c r="J44" s="35">
        <f t="shared" si="0"/>
        <v>106000</v>
      </c>
    </row>
    <row r="45" spans="1:10" ht="36" x14ac:dyDescent="0.2">
      <c r="A45" s="114">
        <f t="shared" si="1"/>
        <v>39</v>
      </c>
      <c r="B45" s="137" t="s">
        <v>402</v>
      </c>
      <c r="C45" s="30" t="s">
        <v>403</v>
      </c>
      <c r="D45" s="31">
        <v>580015535</v>
      </c>
      <c r="E45" s="32">
        <v>46000</v>
      </c>
      <c r="F45" s="33">
        <v>3388</v>
      </c>
      <c r="G45" s="58">
        <v>0.5</v>
      </c>
      <c r="H45" s="33">
        <v>0</v>
      </c>
      <c r="I45" s="74" t="s">
        <v>7</v>
      </c>
      <c r="J45" s="35">
        <f t="shared" si="0"/>
        <v>49388</v>
      </c>
    </row>
    <row r="46" spans="1:10" ht="94.5" x14ac:dyDescent="0.2">
      <c r="A46" s="114">
        <f t="shared" si="1"/>
        <v>40</v>
      </c>
      <c r="B46" s="138"/>
      <c r="C46" s="30" t="s">
        <v>404</v>
      </c>
      <c r="D46" s="31">
        <v>580049955</v>
      </c>
      <c r="E46" s="32">
        <v>249000</v>
      </c>
      <c r="F46" s="33">
        <v>197085</v>
      </c>
      <c r="G46" s="58">
        <v>0.5</v>
      </c>
      <c r="H46" s="33">
        <f>100000+20000</f>
        <v>120000</v>
      </c>
      <c r="I46" s="74" t="s">
        <v>493</v>
      </c>
      <c r="J46" s="35">
        <f t="shared" si="0"/>
        <v>566085</v>
      </c>
    </row>
    <row r="47" spans="1:10" ht="36" x14ac:dyDescent="0.2">
      <c r="A47" s="114">
        <f t="shared" si="1"/>
        <v>41</v>
      </c>
      <c r="B47" s="138"/>
      <c r="C47" s="30" t="s">
        <v>405</v>
      </c>
      <c r="D47" s="31">
        <v>580401404</v>
      </c>
      <c r="E47" s="32">
        <v>89000</v>
      </c>
      <c r="F47" s="33">
        <v>4335</v>
      </c>
      <c r="G47" s="58">
        <v>0.5</v>
      </c>
      <c r="H47" s="33">
        <v>0</v>
      </c>
      <c r="I47" s="74" t="s">
        <v>7</v>
      </c>
      <c r="J47" s="35">
        <f t="shared" si="0"/>
        <v>93335</v>
      </c>
    </row>
    <row r="48" spans="1:10" ht="84" x14ac:dyDescent="0.2">
      <c r="A48" s="114">
        <f t="shared" si="1"/>
        <v>42</v>
      </c>
      <c r="B48" s="138"/>
      <c r="C48" s="30" t="s">
        <v>406</v>
      </c>
      <c r="D48" s="31">
        <v>513423137</v>
      </c>
      <c r="E48" s="32">
        <v>319000</v>
      </c>
      <c r="F48" s="33">
        <v>59879</v>
      </c>
      <c r="G48" s="58">
        <v>0.5</v>
      </c>
      <c r="H48" s="118">
        <v>20000</v>
      </c>
      <c r="I48" s="74" t="s">
        <v>494</v>
      </c>
      <c r="J48" s="35">
        <f>H54+F48+E48</f>
        <v>428879</v>
      </c>
    </row>
    <row r="49" spans="1:10" ht="22.5" customHeight="1" x14ac:dyDescent="0.2">
      <c r="A49" s="114">
        <f t="shared" si="1"/>
        <v>43</v>
      </c>
      <c r="B49" s="138"/>
      <c r="C49" s="30" t="s">
        <v>474</v>
      </c>
      <c r="D49" s="31">
        <v>580551984</v>
      </c>
      <c r="E49" s="32">
        <v>51000</v>
      </c>
      <c r="F49" s="33">
        <v>32997</v>
      </c>
      <c r="G49" s="58">
        <v>0.67</v>
      </c>
      <c r="H49" s="33">
        <v>0</v>
      </c>
      <c r="I49" s="74" t="s">
        <v>7</v>
      </c>
      <c r="J49" s="35">
        <f t="shared" si="0"/>
        <v>83997</v>
      </c>
    </row>
    <row r="50" spans="1:10" ht="22.5" customHeight="1" x14ac:dyDescent="0.2">
      <c r="A50" s="114">
        <f t="shared" si="1"/>
        <v>44</v>
      </c>
      <c r="B50" s="138"/>
      <c r="C50" s="30" t="s">
        <v>475</v>
      </c>
      <c r="D50" s="31">
        <v>580466787</v>
      </c>
      <c r="E50" s="32">
        <v>36000</v>
      </c>
      <c r="F50" s="33">
        <v>0</v>
      </c>
      <c r="G50" s="58"/>
      <c r="H50" s="33">
        <v>0</v>
      </c>
      <c r="I50" s="74" t="s">
        <v>7</v>
      </c>
      <c r="J50" s="35">
        <f t="shared" si="0"/>
        <v>36000</v>
      </c>
    </row>
    <row r="51" spans="1:10" ht="98.25" customHeight="1" x14ac:dyDescent="0.2">
      <c r="A51" s="114">
        <f t="shared" si="1"/>
        <v>45</v>
      </c>
      <c r="B51" s="138"/>
      <c r="C51" s="30" t="s">
        <v>407</v>
      </c>
      <c r="D51" s="31">
        <v>580111185</v>
      </c>
      <c r="E51" s="32">
        <v>535000</v>
      </c>
      <c r="F51" s="33">
        <v>129853</v>
      </c>
      <c r="G51" s="58">
        <v>0.5</v>
      </c>
      <c r="H51" s="33">
        <v>75000</v>
      </c>
      <c r="I51" s="74" t="s">
        <v>484</v>
      </c>
      <c r="J51" s="35">
        <f t="shared" si="0"/>
        <v>739853</v>
      </c>
    </row>
    <row r="52" spans="1:10" ht="36" x14ac:dyDescent="0.2">
      <c r="A52" s="114">
        <f t="shared" si="1"/>
        <v>46</v>
      </c>
      <c r="B52" s="138"/>
      <c r="C52" s="30" t="s">
        <v>476</v>
      </c>
      <c r="D52" s="31">
        <v>580632479</v>
      </c>
      <c r="E52" s="32">
        <v>26000</v>
      </c>
      <c r="F52" s="33">
        <v>0</v>
      </c>
      <c r="G52" s="58"/>
      <c r="H52" s="33">
        <v>0</v>
      </c>
      <c r="I52" s="74" t="s">
        <v>7</v>
      </c>
      <c r="J52" s="35">
        <f t="shared" si="0"/>
        <v>26000</v>
      </c>
    </row>
    <row r="53" spans="1:10" ht="24" x14ac:dyDescent="0.2">
      <c r="A53" s="114">
        <f t="shared" si="1"/>
        <v>47</v>
      </c>
      <c r="B53" s="138"/>
      <c r="C53" s="30" t="s">
        <v>408</v>
      </c>
      <c r="D53" s="31">
        <v>580215333</v>
      </c>
      <c r="E53" s="32">
        <v>320000</v>
      </c>
      <c r="F53" s="33">
        <v>33405</v>
      </c>
      <c r="G53" s="58">
        <v>0.5</v>
      </c>
      <c r="H53" s="33">
        <v>0</v>
      </c>
      <c r="I53" s="74" t="s">
        <v>7</v>
      </c>
      <c r="J53" s="35">
        <f t="shared" si="0"/>
        <v>353405</v>
      </c>
    </row>
    <row r="54" spans="1:10" ht="168.75" customHeight="1" x14ac:dyDescent="0.2">
      <c r="A54" s="114">
        <f t="shared" si="1"/>
        <v>48</v>
      </c>
      <c r="B54" s="138"/>
      <c r="C54" s="30" t="s">
        <v>409</v>
      </c>
      <c r="D54" s="31">
        <v>580094977</v>
      </c>
      <c r="E54" s="32">
        <v>205000</v>
      </c>
      <c r="F54" s="33">
        <v>26933</v>
      </c>
      <c r="G54" s="58">
        <v>0.5</v>
      </c>
      <c r="H54" s="33">
        <v>50000</v>
      </c>
      <c r="I54" s="74" t="s">
        <v>481</v>
      </c>
      <c r="J54" s="35">
        <f t="shared" si="0"/>
        <v>281933</v>
      </c>
    </row>
    <row r="55" spans="1:10" ht="36" x14ac:dyDescent="0.2">
      <c r="A55" s="114">
        <f t="shared" si="1"/>
        <v>49</v>
      </c>
      <c r="B55" s="138"/>
      <c r="C55" s="30" t="s">
        <v>410</v>
      </c>
      <c r="D55" s="31">
        <v>580198554</v>
      </c>
      <c r="E55" s="32">
        <v>51000</v>
      </c>
      <c r="F55" s="33">
        <v>9521</v>
      </c>
      <c r="G55" s="58">
        <v>0.5</v>
      </c>
      <c r="H55" s="33">
        <v>0</v>
      </c>
      <c r="I55" s="74" t="s">
        <v>7</v>
      </c>
      <c r="J55" s="35">
        <f t="shared" si="0"/>
        <v>60521</v>
      </c>
    </row>
    <row r="56" spans="1:10" ht="24" x14ac:dyDescent="0.2">
      <c r="A56" s="114">
        <f t="shared" si="1"/>
        <v>50</v>
      </c>
      <c r="B56" s="138"/>
      <c r="C56" s="30" t="s">
        <v>477</v>
      </c>
      <c r="D56" s="31">
        <v>580632446</v>
      </c>
      <c r="E56" s="32">
        <v>27000</v>
      </c>
      <c r="F56" s="33">
        <v>0</v>
      </c>
      <c r="G56" s="58"/>
      <c r="H56" s="33">
        <v>0</v>
      </c>
      <c r="I56" s="74" t="s">
        <v>7</v>
      </c>
      <c r="J56" s="35">
        <f t="shared" si="0"/>
        <v>27000</v>
      </c>
    </row>
    <row r="57" spans="1:10" ht="24" x14ac:dyDescent="0.2">
      <c r="A57" s="114">
        <f t="shared" si="1"/>
        <v>51</v>
      </c>
      <c r="B57" s="137" t="s">
        <v>411</v>
      </c>
      <c r="C57" s="30" t="s">
        <v>412</v>
      </c>
      <c r="D57" s="31">
        <v>580263507</v>
      </c>
      <c r="E57" s="32">
        <v>49000</v>
      </c>
      <c r="F57" s="33">
        <v>0</v>
      </c>
      <c r="G57" s="58"/>
      <c r="H57" s="33">
        <v>0</v>
      </c>
      <c r="I57" s="74" t="s">
        <v>7</v>
      </c>
      <c r="J57" s="35">
        <f t="shared" si="0"/>
        <v>49000</v>
      </c>
    </row>
    <row r="58" spans="1:10" ht="36" x14ac:dyDescent="0.2">
      <c r="A58" s="114">
        <f t="shared" si="1"/>
        <v>52</v>
      </c>
      <c r="B58" s="138"/>
      <c r="C58" s="30" t="s">
        <v>413</v>
      </c>
      <c r="D58" s="31">
        <v>580509024</v>
      </c>
      <c r="E58" s="32">
        <v>34000</v>
      </c>
      <c r="F58" s="33">
        <v>0</v>
      </c>
      <c r="G58" s="58"/>
      <c r="H58" s="33">
        <v>0</v>
      </c>
      <c r="I58" s="74" t="s">
        <v>7</v>
      </c>
      <c r="J58" s="35">
        <f t="shared" si="0"/>
        <v>34000</v>
      </c>
    </row>
    <row r="59" spans="1:10" ht="36" x14ac:dyDescent="0.2">
      <c r="A59" s="114">
        <f t="shared" si="1"/>
        <v>53</v>
      </c>
      <c r="B59" s="138"/>
      <c r="C59" s="30" t="s">
        <v>414</v>
      </c>
      <c r="D59" s="31">
        <v>580033470</v>
      </c>
      <c r="E59" s="32">
        <v>16000</v>
      </c>
      <c r="F59" s="33">
        <v>0</v>
      </c>
      <c r="G59" s="58"/>
      <c r="H59" s="33">
        <v>0</v>
      </c>
      <c r="I59" s="74" t="s">
        <v>7</v>
      </c>
      <c r="J59" s="35">
        <f t="shared" si="0"/>
        <v>16000</v>
      </c>
    </row>
    <row r="60" spans="1:10" ht="24" x14ac:dyDescent="0.2">
      <c r="A60" s="114">
        <f t="shared" si="1"/>
        <v>54</v>
      </c>
      <c r="B60" s="138"/>
      <c r="C60" s="30" t="s">
        <v>415</v>
      </c>
      <c r="D60" s="31">
        <v>580132249</v>
      </c>
      <c r="E60" s="32">
        <v>25000</v>
      </c>
      <c r="F60" s="33">
        <v>0</v>
      </c>
      <c r="G60" s="58"/>
      <c r="H60" s="33">
        <v>0</v>
      </c>
      <c r="I60" s="74" t="s">
        <v>7</v>
      </c>
      <c r="J60" s="35">
        <f t="shared" si="0"/>
        <v>25000</v>
      </c>
    </row>
    <row r="61" spans="1:10" ht="22.5" customHeight="1" x14ac:dyDescent="0.2">
      <c r="A61" s="114">
        <f t="shared" si="1"/>
        <v>55</v>
      </c>
      <c r="B61" s="138"/>
      <c r="C61" s="30" t="s">
        <v>416</v>
      </c>
      <c r="D61" s="31">
        <v>580489847</v>
      </c>
      <c r="E61" s="32">
        <v>21000</v>
      </c>
      <c r="F61" s="33">
        <v>0</v>
      </c>
      <c r="G61" s="58"/>
      <c r="H61" s="33">
        <v>0</v>
      </c>
      <c r="I61" s="74" t="s">
        <v>7</v>
      </c>
      <c r="J61" s="35">
        <f t="shared" si="0"/>
        <v>21000</v>
      </c>
    </row>
    <row r="62" spans="1:10" ht="224.25" x14ac:dyDescent="0.2">
      <c r="A62" s="114">
        <f t="shared" si="1"/>
        <v>56</v>
      </c>
      <c r="B62" s="137" t="s">
        <v>417</v>
      </c>
      <c r="C62" s="30" t="s">
        <v>418</v>
      </c>
      <c r="D62" s="31">
        <v>513377457</v>
      </c>
      <c r="E62" s="32">
        <v>499000</v>
      </c>
      <c r="F62" s="33">
        <v>59028</v>
      </c>
      <c r="G62" s="58">
        <v>0.5</v>
      </c>
      <c r="H62" s="33">
        <f>35000+30000+20000+30000</f>
        <v>115000</v>
      </c>
      <c r="I62" s="119" t="s">
        <v>487</v>
      </c>
      <c r="J62" s="35">
        <f t="shared" si="0"/>
        <v>673028</v>
      </c>
    </row>
    <row r="63" spans="1:10" ht="52.5" x14ac:dyDescent="0.2">
      <c r="A63" s="114">
        <f t="shared" si="1"/>
        <v>57</v>
      </c>
      <c r="B63" s="138"/>
      <c r="C63" s="30" t="s">
        <v>419</v>
      </c>
      <c r="D63" s="31">
        <v>580103026</v>
      </c>
      <c r="E63" s="32">
        <v>601000</v>
      </c>
      <c r="F63" s="33">
        <v>45161</v>
      </c>
      <c r="G63" s="58">
        <v>0.5</v>
      </c>
      <c r="H63" s="33">
        <f>35000+35000+80000</f>
        <v>150000</v>
      </c>
      <c r="I63" s="74" t="s">
        <v>485</v>
      </c>
      <c r="J63" s="35">
        <f t="shared" si="0"/>
        <v>796161</v>
      </c>
    </row>
    <row r="64" spans="1:10" ht="36" x14ac:dyDescent="0.2">
      <c r="A64" s="114">
        <f t="shared" si="1"/>
        <v>58</v>
      </c>
      <c r="B64" s="137" t="s">
        <v>420</v>
      </c>
      <c r="C64" s="30" t="s">
        <v>421</v>
      </c>
      <c r="D64" s="31">
        <v>580455939</v>
      </c>
      <c r="E64" s="32">
        <v>81000</v>
      </c>
      <c r="F64" s="33">
        <v>19994</v>
      </c>
      <c r="G64" s="58">
        <v>0.5</v>
      </c>
      <c r="H64" s="33">
        <v>0</v>
      </c>
      <c r="I64" s="74" t="s">
        <v>7</v>
      </c>
      <c r="J64" s="35">
        <f t="shared" si="0"/>
        <v>100994</v>
      </c>
    </row>
    <row r="65" spans="1:10" ht="36" x14ac:dyDescent="0.2">
      <c r="A65" s="114">
        <f t="shared" si="1"/>
        <v>59</v>
      </c>
      <c r="B65" s="138"/>
      <c r="C65" s="30" t="s">
        <v>423</v>
      </c>
      <c r="D65" s="31">
        <v>580327740</v>
      </c>
      <c r="E65" s="32">
        <v>221000</v>
      </c>
      <c r="F65" s="33">
        <v>0</v>
      </c>
      <c r="G65" s="58"/>
      <c r="H65" s="33">
        <v>0</v>
      </c>
      <c r="I65" s="74" t="s">
        <v>7</v>
      </c>
      <c r="J65" s="35">
        <f t="shared" si="0"/>
        <v>221000</v>
      </c>
    </row>
    <row r="66" spans="1:10" ht="63" x14ac:dyDescent="0.2">
      <c r="A66" s="114">
        <f t="shared" si="1"/>
        <v>60</v>
      </c>
      <c r="B66" s="138"/>
      <c r="C66" s="30" t="s">
        <v>424</v>
      </c>
      <c r="D66" s="31">
        <v>580186278</v>
      </c>
      <c r="E66" s="32">
        <v>128000</v>
      </c>
      <c r="F66" s="33">
        <v>6144</v>
      </c>
      <c r="G66" s="58">
        <v>0.5</v>
      </c>
      <c r="H66" s="33">
        <v>0</v>
      </c>
      <c r="I66" s="74" t="s">
        <v>495</v>
      </c>
      <c r="J66" s="35">
        <f t="shared" si="0"/>
        <v>134144</v>
      </c>
    </row>
    <row r="67" spans="1:10" ht="33.75" x14ac:dyDescent="0.2">
      <c r="A67" s="114">
        <f t="shared" si="1"/>
        <v>61</v>
      </c>
      <c r="B67" s="137" t="s">
        <v>425</v>
      </c>
      <c r="C67" s="30" t="s">
        <v>426</v>
      </c>
      <c r="D67" s="31">
        <v>580402352</v>
      </c>
      <c r="E67" s="32">
        <v>95000</v>
      </c>
      <c r="F67" s="33">
        <v>42123</v>
      </c>
      <c r="G67" s="58">
        <v>0.5</v>
      </c>
      <c r="H67" s="33">
        <v>0</v>
      </c>
      <c r="I67" s="74" t="s">
        <v>7</v>
      </c>
      <c r="J67" s="35">
        <f t="shared" si="0"/>
        <v>137123</v>
      </c>
    </row>
    <row r="68" spans="1:10" ht="73.5" x14ac:dyDescent="0.2">
      <c r="A68" s="114">
        <f t="shared" si="1"/>
        <v>62</v>
      </c>
      <c r="B68" s="137" t="s">
        <v>427</v>
      </c>
      <c r="C68" s="30" t="s">
        <v>428</v>
      </c>
      <c r="D68" s="31">
        <v>580154938</v>
      </c>
      <c r="E68" s="32">
        <v>1540000</v>
      </c>
      <c r="F68" s="33">
        <v>0</v>
      </c>
      <c r="G68" s="58">
        <v>0</v>
      </c>
      <c r="H68" s="33">
        <v>0</v>
      </c>
      <c r="I68" s="74" t="s">
        <v>496</v>
      </c>
      <c r="J68" s="35">
        <f t="shared" si="0"/>
        <v>1540000</v>
      </c>
    </row>
    <row r="69" spans="1:10" ht="36" x14ac:dyDescent="0.2">
      <c r="A69" s="114">
        <f t="shared" si="1"/>
        <v>63</v>
      </c>
      <c r="B69" s="137" t="s">
        <v>429</v>
      </c>
      <c r="C69" s="30" t="s">
        <v>430</v>
      </c>
      <c r="D69" s="31">
        <v>580013860</v>
      </c>
      <c r="E69" s="32">
        <v>25000</v>
      </c>
      <c r="F69" s="33">
        <v>147428</v>
      </c>
      <c r="G69" s="58">
        <v>0.5</v>
      </c>
      <c r="H69" s="33">
        <v>0</v>
      </c>
      <c r="I69" s="74" t="s">
        <v>509</v>
      </c>
      <c r="J69" s="35">
        <f t="shared" si="0"/>
        <v>172428</v>
      </c>
    </row>
    <row r="70" spans="1:10" ht="48" x14ac:dyDescent="0.2">
      <c r="A70" s="114">
        <f t="shared" si="1"/>
        <v>64</v>
      </c>
      <c r="B70" s="138"/>
      <c r="C70" s="30" t="s">
        <v>431</v>
      </c>
      <c r="D70" s="31">
        <v>580073575</v>
      </c>
      <c r="E70" s="32">
        <v>15000</v>
      </c>
      <c r="F70" s="33">
        <v>12377</v>
      </c>
      <c r="G70" s="58">
        <v>0.5</v>
      </c>
      <c r="H70" s="33">
        <v>0</v>
      </c>
      <c r="I70" s="74" t="s">
        <v>7</v>
      </c>
      <c r="J70" s="35">
        <f t="shared" si="0"/>
        <v>27377</v>
      </c>
    </row>
    <row r="71" spans="1:10" ht="24" x14ac:dyDescent="0.2">
      <c r="A71" s="114">
        <f t="shared" si="1"/>
        <v>65</v>
      </c>
      <c r="B71" s="138"/>
      <c r="C71" s="30" t="s">
        <v>478</v>
      </c>
      <c r="D71" s="31">
        <v>580268811</v>
      </c>
      <c r="E71" s="32">
        <v>7000</v>
      </c>
      <c r="F71" s="33">
        <v>13520</v>
      </c>
      <c r="G71" s="58">
        <v>0.5</v>
      </c>
      <c r="H71" s="33">
        <v>0</v>
      </c>
      <c r="I71" s="74" t="s">
        <v>7</v>
      </c>
      <c r="J71" s="35">
        <f t="shared" si="0"/>
        <v>20520</v>
      </c>
    </row>
    <row r="72" spans="1:10" ht="22.5" customHeight="1" x14ac:dyDescent="0.2">
      <c r="A72" s="114">
        <f t="shared" si="1"/>
        <v>66</v>
      </c>
      <c r="B72" s="138"/>
      <c r="C72" s="30" t="s">
        <v>432</v>
      </c>
      <c r="D72" s="31">
        <v>580037596</v>
      </c>
      <c r="E72" s="32">
        <v>20000</v>
      </c>
      <c r="F72" s="33">
        <v>0</v>
      </c>
      <c r="G72" s="58"/>
      <c r="H72" s="33">
        <v>0</v>
      </c>
      <c r="I72" s="74" t="s">
        <v>7</v>
      </c>
      <c r="J72" s="35">
        <f t="shared" ref="J72:J108" si="2">H72+F72+E72</f>
        <v>20000</v>
      </c>
    </row>
    <row r="73" spans="1:10" ht="36" x14ac:dyDescent="0.2">
      <c r="A73" s="114">
        <f t="shared" ref="A73:A107" si="3">A72+1</f>
        <v>67</v>
      </c>
      <c r="B73" s="138"/>
      <c r="C73" s="30" t="s">
        <v>433</v>
      </c>
      <c r="D73" s="31">
        <v>580044725</v>
      </c>
      <c r="E73" s="32">
        <v>16000</v>
      </c>
      <c r="F73" s="33">
        <v>0</v>
      </c>
      <c r="G73" s="58"/>
      <c r="H73" s="33">
        <v>0</v>
      </c>
      <c r="I73" s="74" t="s">
        <v>7</v>
      </c>
      <c r="J73" s="35">
        <f t="shared" si="2"/>
        <v>16000</v>
      </c>
    </row>
    <row r="74" spans="1:10" ht="24" x14ac:dyDescent="0.2">
      <c r="A74" s="114">
        <f t="shared" si="3"/>
        <v>68</v>
      </c>
      <c r="B74" s="138"/>
      <c r="C74" s="30" t="s">
        <v>434</v>
      </c>
      <c r="D74" s="31">
        <v>580476968</v>
      </c>
      <c r="E74" s="32">
        <v>19000</v>
      </c>
      <c r="F74" s="33">
        <v>0</v>
      </c>
      <c r="G74" s="58"/>
      <c r="H74" s="33">
        <v>0</v>
      </c>
      <c r="I74" s="74" t="s">
        <v>7</v>
      </c>
      <c r="J74" s="35">
        <f t="shared" si="2"/>
        <v>19000</v>
      </c>
    </row>
    <row r="75" spans="1:10" ht="22.5" customHeight="1" x14ac:dyDescent="0.2">
      <c r="A75" s="114">
        <f t="shared" si="3"/>
        <v>69</v>
      </c>
      <c r="B75" s="138"/>
      <c r="C75" s="30" t="s">
        <v>435</v>
      </c>
      <c r="D75" s="31">
        <v>580170801</v>
      </c>
      <c r="E75" s="32">
        <v>22000</v>
      </c>
      <c r="F75" s="33">
        <v>19804</v>
      </c>
      <c r="G75" s="58">
        <v>0.5</v>
      </c>
      <c r="H75" s="33">
        <v>0</v>
      </c>
      <c r="I75" s="74" t="s">
        <v>7</v>
      </c>
      <c r="J75" s="35">
        <f t="shared" si="2"/>
        <v>41804</v>
      </c>
    </row>
    <row r="76" spans="1:10" ht="24" x14ac:dyDescent="0.2">
      <c r="A76" s="114">
        <f t="shared" si="3"/>
        <v>70</v>
      </c>
      <c r="B76" s="138"/>
      <c r="C76" s="30" t="s">
        <v>436</v>
      </c>
      <c r="D76" s="31">
        <v>580299618</v>
      </c>
      <c r="E76" s="32">
        <v>15000</v>
      </c>
      <c r="F76" s="33">
        <v>0</v>
      </c>
      <c r="G76" s="58"/>
      <c r="H76" s="33">
        <v>0</v>
      </c>
      <c r="I76" s="74" t="s">
        <v>7</v>
      </c>
      <c r="J76" s="35">
        <f t="shared" si="2"/>
        <v>15000</v>
      </c>
    </row>
    <row r="77" spans="1:10" ht="36" x14ac:dyDescent="0.2">
      <c r="A77" s="114">
        <f t="shared" si="3"/>
        <v>71</v>
      </c>
      <c r="B77" s="138"/>
      <c r="C77" s="30" t="s">
        <v>437</v>
      </c>
      <c r="D77" s="31">
        <v>580158830</v>
      </c>
      <c r="E77" s="32">
        <v>11000</v>
      </c>
      <c r="F77" s="33">
        <v>0</v>
      </c>
      <c r="G77" s="58"/>
      <c r="H77" s="33">
        <v>0</v>
      </c>
      <c r="I77" s="74" t="s">
        <v>7</v>
      </c>
      <c r="J77" s="35">
        <f t="shared" si="2"/>
        <v>11000</v>
      </c>
    </row>
    <row r="78" spans="1:10" ht="24" x14ac:dyDescent="0.2">
      <c r="A78" s="114">
        <f t="shared" si="3"/>
        <v>72</v>
      </c>
      <c r="B78" s="137" t="s">
        <v>438</v>
      </c>
      <c r="C78" s="30" t="s">
        <v>439</v>
      </c>
      <c r="D78" s="31">
        <v>580362747</v>
      </c>
      <c r="E78" s="32">
        <v>25000</v>
      </c>
      <c r="F78" s="33">
        <v>0</v>
      </c>
      <c r="G78" s="58"/>
      <c r="H78" s="33">
        <v>0</v>
      </c>
      <c r="I78" s="74" t="s">
        <v>7</v>
      </c>
      <c r="J78" s="35">
        <f t="shared" si="2"/>
        <v>25000</v>
      </c>
    </row>
    <row r="79" spans="1:10" ht="24" x14ac:dyDescent="0.2">
      <c r="A79" s="114">
        <f t="shared" si="3"/>
        <v>73</v>
      </c>
      <c r="B79" s="138"/>
      <c r="C79" s="30" t="s">
        <v>440</v>
      </c>
      <c r="D79" s="31">
        <v>580530616</v>
      </c>
      <c r="E79" s="32">
        <v>22000</v>
      </c>
      <c r="F79" s="33">
        <v>0</v>
      </c>
      <c r="G79" s="58"/>
      <c r="H79" s="33">
        <v>0</v>
      </c>
      <c r="I79" s="74" t="s">
        <v>7</v>
      </c>
      <c r="J79" s="35">
        <f t="shared" si="2"/>
        <v>22000</v>
      </c>
    </row>
    <row r="80" spans="1:10" ht="48" x14ac:dyDescent="0.2">
      <c r="A80" s="114">
        <f t="shared" si="3"/>
        <v>74</v>
      </c>
      <c r="B80" s="138"/>
      <c r="C80" s="30" t="s">
        <v>441</v>
      </c>
      <c r="D80" s="31">
        <v>580262855</v>
      </c>
      <c r="E80" s="32">
        <v>18000</v>
      </c>
      <c r="F80" s="33">
        <v>0</v>
      </c>
      <c r="G80" s="58"/>
      <c r="H80" s="33">
        <v>0</v>
      </c>
      <c r="I80" s="74" t="s">
        <v>7</v>
      </c>
      <c r="J80" s="35">
        <f t="shared" si="2"/>
        <v>18000</v>
      </c>
    </row>
    <row r="81" spans="1:10" ht="56.25" x14ac:dyDescent="0.2">
      <c r="A81" s="114">
        <f t="shared" si="3"/>
        <v>75</v>
      </c>
      <c r="B81" s="138"/>
      <c r="C81" s="108" t="s">
        <v>442</v>
      </c>
      <c r="D81" s="31">
        <v>580016145</v>
      </c>
      <c r="E81" s="32">
        <v>38000</v>
      </c>
      <c r="F81" s="33">
        <v>10473</v>
      </c>
      <c r="G81" s="58">
        <v>0.5</v>
      </c>
      <c r="H81" s="33">
        <v>0</v>
      </c>
      <c r="I81" s="74" t="s">
        <v>7</v>
      </c>
      <c r="J81" s="35">
        <f t="shared" si="2"/>
        <v>48473</v>
      </c>
    </row>
    <row r="82" spans="1:10" ht="24" x14ac:dyDescent="0.2">
      <c r="A82" s="114">
        <f t="shared" si="3"/>
        <v>76</v>
      </c>
      <c r="B82" s="138"/>
      <c r="C82" s="30" t="s">
        <v>443</v>
      </c>
      <c r="D82" s="31">
        <v>580025807</v>
      </c>
      <c r="E82" s="32">
        <v>27000</v>
      </c>
      <c r="F82" s="33">
        <v>8569</v>
      </c>
      <c r="G82" s="58">
        <v>0.5</v>
      </c>
      <c r="H82" s="33">
        <v>0</v>
      </c>
      <c r="I82" s="74" t="s">
        <v>7</v>
      </c>
      <c r="J82" s="35">
        <f t="shared" si="2"/>
        <v>35569</v>
      </c>
    </row>
    <row r="83" spans="1:10" ht="24" x14ac:dyDescent="0.2">
      <c r="A83" s="114">
        <f t="shared" si="3"/>
        <v>77</v>
      </c>
      <c r="B83" s="139" t="s">
        <v>479</v>
      </c>
      <c r="C83" s="30" t="s">
        <v>480</v>
      </c>
      <c r="D83" s="31">
        <v>580021897</v>
      </c>
      <c r="E83" s="39">
        <v>2675000</v>
      </c>
      <c r="F83" s="33"/>
      <c r="G83" s="58"/>
      <c r="H83" s="33"/>
      <c r="I83" s="74" t="s">
        <v>507</v>
      </c>
      <c r="J83" s="35">
        <f t="shared" si="2"/>
        <v>2675000</v>
      </c>
    </row>
    <row r="84" spans="1:10" ht="22.5" customHeight="1" x14ac:dyDescent="0.2">
      <c r="A84" s="114">
        <f t="shared" si="3"/>
        <v>78</v>
      </c>
      <c r="B84" s="137" t="s">
        <v>444</v>
      </c>
      <c r="C84" s="30" t="s">
        <v>445</v>
      </c>
      <c r="D84" s="31">
        <v>580396307</v>
      </c>
      <c r="E84" s="32">
        <v>51000</v>
      </c>
      <c r="F84" s="33">
        <v>0</v>
      </c>
      <c r="G84" s="58"/>
      <c r="H84" s="33">
        <v>0</v>
      </c>
      <c r="I84" s="74" t="s">
        <v>7</v>
      </c>
      <c r="J84" s="35">
        <f t="shared" si="2"/>
        <v>51000</v>
      </c>
    </row>
    <row r="85" spans="1:10" ht="52.5" x14ac:dyDescent="0.2">
      <c r="A85" s="114">
        <f t="shared" si="3"/>
        <v>79</v>
      </c>
      <c r="B85" s="138"/>
      <c r="C85" s="30" t="s">
        <v>446</v>
      </c>
      <c r="D85" s="31">
        <v>580557767</v>
      </c>
      <c r="E85" s="32">
        <v>80000</v>
      </c>
      <c r="F85" s="33">
        <v>0</v>
      </c>
      <c r="G85" s="58"/>
      <c r="H85" s="33">
        <v>50000</v>
      </c>
      <c r="I85" s="74" t="s">
        <v>497</v>
      </c>
      <c r="J85" s="35">
        <f t="shared" si="2"/>
        <v>130000</v>
      </c>
    </row>
    <row r="86" spans="1:10" ht="24" x14ac:dyDescent="0.2">
      <c r="A86" s="114">
        <f t="shared" si="3"/>
        <v>80</v>
      </c>
      <c r="B86" s="138"/>
      <c r="C86" s="30" t="s">
        <v>447</v>
      </c>
      <c r="D86" s="31">
        <v>580213288</v>
      </c>
      <c r="E86" s="32">
        <v>20000</v>
      </c>
      <c r="F86" s="33">
        <v>0</v>
      </c>
      <c r="G86" s="58"/>
      <c r="H86" s="33">
        <v>0</v>
      </c>
      <c r="I86" s="74" t="s">
        <v>7</v>
      </c>
      <c r="J86" s="35">
        <f t="shared" si="2"/>
        <v>20000</v>
      </c>
    </row>
    <row r="87" spans="1:10" x14ac:dyDescent="0.2">
      <c r="A87" s="114">
        <f t="shared" si="3"/>
        <v>81</v>
      </c>
      <c r="B87" s="138"/>
      <c r="C87" s="30" t="s">
        <v>448</v>
      </c>
      <c r="D87" s="31">
        <v>580474021</v>
      </c>
      <c r="E87" s="32">
        <v>35000</v>
      </c>
      <c r="F87" s="33">
        <v>0</v>
      </c>
      <c r="G87" s="58"/>
      <c r="H87" s="33">
        <v>0</v>
      </c>
      <c r="I87" s="74" t="s">
        <v>7</v>
      </c>
      <c r="J87" s="35">
        <f t="shared" si="2"/>
        <v>35000</v>
      </c>
    </row>
    <row r="88" spans="1:10" ht="24" x14ac:dyDescent="0.2">
      <c r="A88" s="114">
        <f t="shared" si="3"/>
        <v>82</v>
      </c>
      <c r="B88" s="138"/>
      <c r="C88" s="30" t="s">
        <v>449</v>
      </c>
      <c r="D88" s="31">
        <v>514307719</v>
      </c>
      <c r="E88" s="32">
        <v>41000</v>
      </c>
      <c r="F88" s="33">
        <v>0</v>
      </c>
      <c r="G88" s="58"/>
      <c r="H88" s="33">
        <v>0</v>
      </c>
      <c r="I88" s="74" t="s">
        <v>7</v>
      </c>
      <c r="J88" s="35">
        <f t="shared" si="2"/>
        <v>41000</v>
      </c>
    </row>
    <row r="89" spans="1:10" ht="24" x14ac:dyDescent="0.2">
      <c r="A89" s="114">
        <f t="shared" si="3"/>
        <v>83</v>
      </c>
      <c r="B89" s="138"/>
      <c r="C89" s="30" t="s">
        <v>359</v>
      </c>
      <c r="D89" s="31">
        <v>580202091</v>
      </c>
      <c r="E89" s="32">
        <v>47000</v>
      </c>
      <c r="F89" s="33">
        <v>0</v>
      </c>
      <c r="G89" s="58"/>
      <c r="H89" s="33">
        <v>0</v>
      </c>
      <c r="I89" s="74" t="s">
        <v>7</v>
      </c>
      <c r="J89" s="35">
        <f t="shared" si="2"/>
        <v>47000</v>
      </c>
    </row>
    <row r="90" spans="1:10" ht="24" x14ac:dyDescent="0.2">
      <c r="A90" s="114">
        <f t="shared" si="3"/>
        <v>84</v>
      </c>
      <c r="B90" s="138"/>
      <c r="C90" s="30" t="s">
        <v>450</v>
      </c>
      <c r="D90" s="31">
        <v>580533941</v>
      </c>
      <c r="E90" s="32">
        <v>122000</v>
      </c>
      <c r="F90" s="33">
        <v>0</v>
      </c>
      <c r="G90" s="58"/>
      <c r="H90" s="33">
        <v>0</v>
      </c>
      <c r="I90" s="74" t="s">
        <v>7</v>
      </c>
      <c r="J90" s="35">
        <f t="shared" si="2"/>
        <v>122000</v>
      </c>
    </row>
    <row r="91" spans="1:10" ht="36" x14ac:dyDescent="0.2">
      <c r="A91" s="114">
        <f t="shared" si="3"/>
        <v>85</v>
      </c>
      <c r="B91" s="138"/>
      <c r="C91" s="30" t="s">
        <v>451</v>
      </c>
      <c r="D91" s="31">
        <v>514628247</v>
      </c>
      <c r="E91" s="32">
        <v>0</v>
      </c>
      <c r="F91" s="33">
        <v>412283</v>
      </c>
      <c r="G91" s="58">
        <v>0.5</v>
      </c>
      <c r="H91" s="33">
        <v>0</v>
      </c>
      <c r="I91" s="74" t="s">
        <v>7</v>
      </c>
      <c r="J91" s="35">
        <f t="shared" si="2"/>
        <v>412283</v>
      </c>
    </row>
    <row r="92" spans="1:10" ht="24" x14ac:dyDescent="0.2">
      <c r="A92" s="114">
        <f t="shared" si="3"/>
        <v>86</v>
      </c>
      <c r="B92" s="138"/>
      <c r="C92" s="30" t="s">
        <v>358</v>
      </c>
      <c r="D92" s="31">
        <v>580116515</v>
      </c>
      <c r="E92" s="32">
        <v>183000</v>
      </c>
      <c r="F92" s="33">
        <v>44368</v>
      </c>
      <c r="G92" s="58">
        <v>0.5</v>
      </c>
      <c r="H92" s="33">
        <v>0</v>
      </c>
      <c r="I92" s="74" t="s">
        <v>7</v>
      </c>
      <c r="J92" s="35">
        <f t="shared" si="2"/>
        <v>227368</v>
      </c>
    </row>
    <row r="93" spans="1:10" ht="73.5" x14ac:dyDescent="0.2">
      <c r="A93" s="114">
        <f t="shared" si="3"/>
        <v>87</v>
      </c>
      <c r="B93" s="138"/>
      <c r="C93" s="30" t="s">
        <v>452</v>
      </c>
      <c r="D93" s="31">
        <v>580158210</v>
      </c>
      <c r="E93" s="32">
        <v>60000</v>
      </c>
      <c r="F93" s="33">
        <v>29761</v>
      </c>
      <c r="G93" s="58">
        <v>0.67</v>
      </c>
      <c r="H93" s="33">
        <v>0</v>
      </c>
      <c r="I93" s="74" t="s">
        <v>498</v>
      </c>
      <c r="J93" s="35">
        <f t="shared" si="2"/>
        <v>89761</v>
      </c>
    </row>
    <row r="94" spans="1:10" x14ac:dyDescent="0.2">
      <c r="A94" s="114">
        <f t="shared" si="3"/>
        <v>88</v>
      </c>
      <c r="B94" s="138"/>
      <c r="C94" s="30" t="s">
        <v>453</v>
      </c>
      <c r="D94" s="31">
        <v>580575470</v>
      </c>
      <c r="E94" s="32">
        <v>60000</v>
      </c>
      <c r="F94" s="33">
        <v>0</v>
      </c>
      <c r="G94" s="58"/>
      <c r="H94" s="33">
        <v>0</v>
      </c>
      <c r="I94" s="74" t="s">
        <v>7</v>
      </c>
      <c r="J94" s="35">
        <f t="shared" si="2"/>
        <v>60000</v>
      </c>
    </row>
    <row r="95" spans="1:10" ht="24" x14ac:dyDescent="0.2">
      <c r="A95" s="114">
        <f t="shared" si="3"/>
        <v>89</v>
      </c>
      <c r="B95" s="138"/>
      <c r="C95" s="30" t="s">
        <v>454</v>
      </c>
      <c r="D95" s="31">
        <v>580308963</v>
      </c>
      <c r="E95" s="32">
        <v>53000</v>
      </c>
      <c r="F95" s="33">
        <v>20003</v>
      </c>
      <c r="G95" s="58">
        <v>0.5</v>
      </c>
      <c r="H95" s="33">
        <v>0</v>
      </c>
      <c r="I95" s="74" t="s">
        <v>7</v>
      </c>
      <c r="J95" s="35">
        <f t="shared" si="2"/>
        <v>73003</v>
      </c>
    </row>
    <row r="96" spans="1:10" x14ac:dyDescent="0.2">
      <c r="A96" s="114">
        <f t="shared" si="3"/>
        <v>90</v>
      </c>
      <c r="B96" s="138"/>
      <c r="C96" s="30" t="s">
        <v>456</v>
      </c>
      <c r="D96" s="31">
        <v>580234995</v>
      </c>
      <c r="E96" s="32">
        <v>99000</v>
      </c>
      <c r="F96" s="33">
        <v>0</v>
      </c>
      <c r="G96" s="58"/>
      <c r="H96" s="33">
        <v>0</v>
      </c>
      <c r="I96" s="74" t="s">
        <v>7</v>
      </c>
      <c r="J96" s="35">
        <f t="shared" si="2"/>
        <v>99000</v>
      </c>
    </row>
    <row r="97" spans="1:10" ht="24" x14ac:dyDescent="0.2">
      <c r="A97" s="114">
        <f t="shared" si="3"/>
        <v>91</v>
      </c>
      <c r="B97" s="138"/>
      <c r="C97" s="30" t="s">
        <v>457</v>
      </c>
      <c r="D97" s="31">
        <v>580317766</v>
      </c>
      <c r="E97" s="32">
        <v>83000</v>
      </c>
      <c r="F97" s="33">
        <v>14166</v>
      </c>
      <c r="G97" s="58">
        <v>0.5</v>
      </c>
      <c r="H97" s="33">
        <v>0</v>
      </c>
      <c r="I97" s="74" t="s">
        <v>7</v>
      </c>
      <c r="J97" s="35">
        <f t="shared" si="2"/>
        <v>97166</v>
      </c>
    </row>
    <row r="98" spans="1:10" ht="78" customHeight="1" x14ac:dyDescent="0.2">
      <c r="A98" s="114">
        <f t="shared" si="3"/>
        <v>92</v>
      </c>
      <c r="B98" s="138"/>
      <c r="C98" s="30" t="s">
        <v>458</v>
      </c>
      <c r="D98" s="31">
        <v>580300614</v>
      </c>
      <c r="E98" s="32">
        <v>52000</v>
      </c>
      <c r="F98" s="33">
        <v>11196</v>
      </c>
      <c r="G98" s="58">
        <v>0.5</v>
      </c>
      <c r="H98" s="33">
        <v>0</v>
      </c>
      <c r="I98" s="74" t="s">
        <v>499</v>
      </c>
      <c r="J98" s="35">
        <f t="shared" si="2"/>
        <v>63196</v>
      </c>
    </row>
    <row r="99" spans="1:10" ht="36" x14ac:dyDescent="0.2">
      <c r="A99" s="114">
        <f t="shared" si="3"/>
        <v>93</v>
      </c>
      <c r="B99" s="138"/>
      <c r="C99" s="30" t="s">
        <v>459</v>
      </c>
      <c r="D99" s="31">
        <v>580370773</v>
      </c>
      <c r="E99" s="32">
        <v>64000</v>
      </c>
      <c r="F99" s="33">
        <v>21027</v>
      </c>
      <c r="G99" s="58">
        <v>0.67</v>
      </c>
      <c r="H99" s="33">
        <v>0</v>
      </c>
      <c r="I99" s="74" t="s">
        <v>7</v>
      </c>
      <c r="J99" s="35">
        <f t="shared" si="2"/>
        <v>85027</v>
      </c>
    </row>
    <row r="100" spans="1:10" ht="24" x14ac:dyDescent="0.2">
      <c r="A100" s="114">
        <f t="shared" si="3"/>
        <v>94</v>
      </c>
      <c r="B100" s="137" t="s">
        <v>460</v>
      </c>
      <c r="C100" s="30" t="s">
        <v>461</v>
      </c>
      <c r="D100" s="31">
        <v>580084713</v>
      </c>
      <c r="E100" s="39">
        <v>5453000</v>
      </c>
      <c r="F100" s="33">
        <v>172639</v>
      </c>
      <c r="G100" s="58">
        <v>0.5</v>
      </c>
      <c r="H100" s="33">
        <v>0</v>
      </c>
      <c r="I100" s="74" t="s">
        <v>7</v>
      </c>
      <c r="J100" s="35">
        <f t="shared" si="2"/>
        <v>5625639</v>
      </c>
    </row>
    <row r="101" spans="1:10" x14ac:dyDescent="0.2">
      <c r="A101" s="114">
        <f t="shared" si="3"/>
        <v>95</v>
      </c>
      <c r="B101" s="138"/>
      <c r="C101" s="30" t="s">
        <v>462</v>
      </c>
      <c r="D101" s="31">
        <v>580190080</v>
      </c>
      <c r="E101" s="39">
        <v>3397000</v>
      </c>
      <c r="F101" s="33">
        <v>181774</v>
      </c>
      <c r="G101" s="58">
        <v>0.5</v>
      </c>
      <c r="H101" s="33">
        <v>0</v>
      </c>
      <c r="I101" s="74" t="s">
        <v>7</v>
      </c>
      <c r="J101" s="35">
        <f t="shared" si="2"/>
        <v>3578774</v>
      </c>
    </row>
    <row r="102" spans="1:10" ht="48" x14ac:dyDescent="0.2">
      <c r="A102" s="114">
        <f t="shared" si="3"/>
        <v>96</v>
      </c>
      <c r="B102" s="137" t="s">
        <v>463</v>
      </c>
      <c r="C102" s="30" t="s">
        <v>464</v>
      </c>
      <c r="D102" s="31">
        <v>580276764</v>
      </c>
      <c r="E102" s="32">
        <v>110000</v>
      </c>
      <c r="F102" s="33">
        <v>32371</v>
      </c>
      <c r="G102" s="58">
        <v>0.5</v>
      </c>
      <c r="H102" s="33">
        <v>0</v>
      </c>
      <c r="I102" s="74" t="s">
        <v>7</v>
      </c>
      <c r="J102" s="35">
        <f t="shared" si="2"/>
        <v>142371</v>
      </c>
    </row>
    <row r="103" spans="1:10" ht="36" x14ac:dyDescent="0.2">
      <c r="A103" s="114">
        <f t="shared" si="3"/>
        <v>97</v>
      </c>
      <c r="B103" s="138"/>
      <c r="C103" s="30" t="s">
        <v>465</v>
      </c>
      <c r="D103" s="31">
        <v>580392165</v>
      </c>
      <c r="E103" s="32">
        <v>68000</v>
      </c>
      <c r="F103" s="33">
        <v>7046</v>
      </c>
      <c r="G103" s="58">
        <v>0.5</v>
      </c>
      <c r="H103" s="33">
        <v>0</v>
      </c>
      <c r="I103" s="74" t="s">
        <v>7</v>
      </c>
      <c r="J103" s="35">
        <f t="shared" si="2"/>
        <v>75046</v>
      </c>
    </row>
    <row r="104" spans="1:10" ht="52.5" x14ac:dyDescent="0.2">
      <c r="A104" s="114">
        <f t="shared" si="3"/>
        <v>98</v>
      </c>
      <c r="B104" s="138"/>
      <c r="C104" s="30" t="s">
        <v>466</v>
      </c>
      <c r="D104" s="31">
        <v>580013167</v>
      </c>
      <c r="E104" s="32">
        <v>495000</v>
      </c>
      <c r="F104" s="33">
        <v>162253</v>
      </c>
      <c r="G104" s="58">
        <v>0.5</v>
      </c>
      <c r="H104" s="33">
        <f>30000</f>
        <v>30000</v>
      </c>
      <c r="I104" s="74" t="s">
        <v>500</v>
      </c>
      <c r="J104" s="35">
        <f t="shared" si="2"/>
        <v>687253</v>
      </c>
    </row>
    <row r="105" spans="1:10" ht="22.5" customHeight="1" x14ac:dyDescent="0.2">
      <c r="A105" s="114">
        <f t="shared" si="3"/>
        <v>99</v>
      </c>
      <c r="B105" s="138"/>
      <c r="C105" s="30" t="s">
        <v>467</v>
      </c>
      <c r="D105" s="31">
        <v>580215846</v>
      </c>
      <c r="E105" s="32">
        <v>189000</v>
      </c>
      <c r="F105" s="33">
        <v>25659</v>
      </c>
      <c r="G105" s="58">
        <v>0.5</v>
      </c>
      <c r="H105" s="33">
        <v>0</v>
      </c>
      <c r="I105" s="74" t="s">
        <v>7</v>
      </c>
      <c r="J105" s="35">
        <f t="shared" si="2"/>
        <v>214659</v>
      </c>
    </row>
    <row r="106" spans="1:10" ht="22.5" customHeight="1" x14ac:dyDescent="0.2">
      <c r="A106" s="114">
        <f t="shared" si="3"/>
        <v>100</v>
      </c>
      <c r="B106" s="138"/>
      <c r="C106" s="30" t="s">
        <v>468</v>
      </c>
      <c r="D106" s="31">
        <v>580097210</v>
      </c>
      <c r="E106" s="32">
        <v>125000</v>
      </c>
      <c r="F106" s="33">
        <v>16376</v>
      </c>
      <c r="G106" s="58">
        <v>0.5</v>
      </c>
      <c r="H106" s="33">
        <v>0</v>
      </c>
      <c r="I106" s="74" t="s">
        <v>7</v>
      </c>
      <c r="J106" s="35">
        <f t="shared" si="2"/>
        <v>141376</v>
      </c>
    </row>
    <row r="107" spans="1:10" ht="22.5" customHeight="1" x14ac:dyDescent="0.2">
      <c r="A107" s="114">
        <f t="shared" si="3"/>
        <v>101</v>
      </c>
      <c r="B107" s="138"/>
      <c r="C107" s="30" t="s">
        <v>455</v>
      </c>
      <c r="D107" s="31">
        <v>580516805</v>
      </c>
      <c r="E107" s="32">
        <v>64000</v>
      </c>
      <c r="F107" s="33">
        <v>4923</v>
      </c>
      <c r="G107" s="58">
        <v>0.5</v>
      </c>
      <c r="H107" s="33">
        <v>0</v>
      </c>
      <c r="I107" s="74" t="s">
        <v>7</v>
      </c>
      <c r="J107" s="35">
        <f t="shared" si="2"/>
        <v>68923</v>
      </c>
    </row>
    <row r="108" spans="1:10" ht="23.25" customHeight="1" x14ac:dyDescent="0.2">
      <c r="B108" s="140" t="s">
        <v>149</v>
      </c>
      <c r="C108" s="30"/>
      <c r="D108" s="31"/>
      <c r="E108" s="128">
        <f>SUM(E7:E107)</f>
        <v>33376000</v>
      </c>
      <c r="F108" s="129">
        <f>SUM(F7:F107)</f>
        <v>5151642</v>
      </c>
      <c r="G108" s="130"/>
      <c r="H108" s="129">
        <f>SUM(H7:H107)</f>
        <v>895809</v>
      </c>
      <c r="I108" s="74"/>
      <c r="J108" s="76">
        <f t="shared" si="2"/>
        <v>39423451</v>
      </c>
    </row>
    <row r="109" spans="1:10" x14ac:dyDescent="0.2">
      <c r="B109" s="114"/>
      <c r="C109" s="115"/>
      <c r="D109" s="115"/>
      <c r="I109" s="115"/>
    </row>
    <row r="110" spans="1:10" x14ac:dyDescent="0.2">
      <c r="B110" s="114"/>
      <c r="C110" s="115"/>
      <c r="D110" s="115"/>
      <c r="I110" s="115"/>
    </row>
    <row r="111" spans="1:10" x14ac:dyDescent="0.2">
      <c r="B111" s="114"/>
      <c r="C111" s="115"/>
      <c r="D111" s="115"/>
      <c r="I111" s="115"/>
    </row>
    <row r="112" spans="1:10" x14ac:dyDescent="0.2">
      <c r="B112" s="114"/>
      <c r="C112" s="115"/>
      <c r="D112" s="115"/>
      <c r="I112" s="115"/>
    </row>
    <row r="113" spans="2:9" x14ac:dyDescent="0.2">
      <c r="B113" s="114"/>
      <c r="C113" s="115"/>
      <c r="D113" s="115"/>
      <c r="I113" s="115"/>
    </row>
    <row r="114" spans="2:9" x14ac:dyDescent="0.2">
      <c r="B114" s="114"/>
      <c r="C114" s="115"/>
      <c r="D114" s="115"/>
      <c r="I114" s="115"/>
    </row>
    <row r="115" spans="2:9" x14ac:dyDescent="0.2">
      <c r="B115" s="114"/>
      <c r="C115" s="115"/>
      <c r="D115" s="115"/>
      <c r="I115" s="115"/>
    </row>
    <row r="116" spans="2:9" x14ac:dyDescent="0.2">
      <c r="B116" s="114"/>
      <c r="C116" s="115"/>
      <c r="D116" s="115"/>
      <c r="I116" s="115"/>
    </row>
    <row r="117" spans="2:9" x14ac:dyDescent="0.2">
      <c r="B117" s="114"/>
      <c r="C117" s="115"/>
      <c r="D117" s="115"/>
      <c r="I117" s="115"/>
    </row>
    <row r="118" spans="2:9" x14ac:dyDescent="0.2">
      <c r="B118" s="114"/>
      <c r="C118" s="115"/>
      <c r="D118" s="115"/>
      <c r="I118" s="115"/>
    </row>
    <row r="119" spans="2:9" x14ac:dyDescent="0.2">
      <c r="B119" s="114"/>
      <c r="C119" s="115"/>
      <c r="D119" s="115"/>
      <c r="I119" s="115"/>
    </row>
    <row r="120" spans="2:9" x14ac:dyDescent="0.2">
      <c r="B120" s="114"/>
      <c r="C120" s="115"/>
      <c r="D120" s="115"/>
      <c r="I120" s="115"/>
    </row>
    <row r="121" spans="2:9" x14ac:dyDescent="0.2">
      <c r="B121" s="114"/>
      <c r="C121" s="115"/>
      <c r="D121" s="115"/>
      <c r="I121" s="115"/>
    </row>
    <row r="122" spans="2:9" x14ac:dyDescent="0.2">
      <c r="B122" s="114"/>
      <c r="C122" s="115"/>
      <c r="D122" s="115"/>
      <c r="I122" s="115"/>
    </row>
    <row r="123" spans="2:9" x14ac:dyDescent="0.2">
      <c r="B123" s="114"/>
      <c r="C123" s="115"/>
      <c r="D123" s="115"/>
      <c r="I123" s="115"/>
    </row>
    <row r="124" spans="2:9" x14ac:dyDescent="0.2">
      <c r="B124" s="114"/>
      <c r="C124" s="115"/>
      <c r="D124" s="115"/>
      <c r="I124" s="115"/>
    </row>
    <row r="125" spans="2:9" x14ac:dyDescent="0.2">
      <c r="B125" s="114"/>
      <c r="C125" s="115"/>
      <c r="D125" s="115"/>
      <c r="I125" s="115"/>
    </row>
    <row r="126" spans="2:9" x14ac:dyDescent="0.2">
      <c r="B126" s="114"/>
      <c r="C126" s="115"/>
      <c r="D126" s="115"/>
      <c r="I126" s="115"/>
    </row>
    <row r="127" spans="2:9" x14ac:dyDescent="0.2">
      <c r="B127" s="114"/>
      <c r="C127" s="115"/>
      <c r="D127" s="115"/>
      <c r="I127" s="115"/>
    </row>
    <row r="128" spans="2:9" x14ac:dyDescent="0.2">
      <c r="B128" s="114"/>
      <c r="C128" s="115"/>
      <c r="D128" s="115"/>
      <c r="I128" s="115"/>
    </row>
    <row r="129" spans="2:9" x14ac:dyDescent="0.2">
      <c r="B129" s="114"/>
      <c r="C129" s="115"/>
      <c r="D129" s="115"/>
      <c r="I129" s="115"/>
    </row>
    <row r="130" spans="2:9" x14ac:dyDescent="0.2">
      <c r="B130" s="114"/>
      <c r="C130" s="115"/>
      <c r="D130" s="115"/>
      <c r="I130" s="115"/>
    </row>
    <row r="131" spans="2:9" x14ac:dyDescent="0.2">
      <c r="B131" s="114"/>
      <c r="C131" s="115"/>
      <c r="D131" s="115"/>
      <c r="I131" s="115"/>
    </row>
    <row r="132" spans="2:9" x14ac:dyDescent="0.2">
      <c r="B132" s="114"/>
      <c r="C132" s="115"/>
      <c r="D132" s="115"/>
      <c r="I132" s="115"/>
    </row>
    <row r="133" spans="2:9" x14ac:dyDescent="0.2">
      <c r="B133" s="114"/>
      <c r="C133" s="115"/>
      <c r="D133" s="115"/>
      <c r="I133" s="115"/>
    </row>
    <row r="134" spans="2:9" x14ac:dyDescent="0.2">
      <c r="B134" s="114"/>
      <c r="C134" s="115"/>
      <c r="D134" s="115"/>
      <c r="I134" s="115"/>
    </row>
    <row r="135" spans="2:9" x14ac:dyDescent="0.2">
      <c r="B135" s="114"/>
      <c r="C135" s="115"/>
      <c r="D135" s="115"/>
      <c r="I135" s="115"/>
    </row>
    <row r="136" spans="2:9" x14ac:dyDescent="0.2">
      <c r="B136" s="114"/>
      <c r="C136" s="115"/>
      <c r="D136" s="115"/>
      <c r="I136" s="115"/>
    </row>
    <row r="137" spans="2:9" x14ac:dyDescent="0.2">
      <c r="B137" s="114"/>
      <c r="C137" s="115"/>
      <c r="D137" s="115"/>
      <c r="I137" s="115"/>
    </row>
    <row r="138" spans="2:9" x14ac:dyDescent="0.2">
      <c r="B138" s="114"/>
      <c r="C138" s="115"/>
      <c r="D138" s="115"/>
      <c r="E138" s="115">
        <v>1400000</v>
      </c>
      <c r="I138" s="115"/>
    </row>
    <row r="139" spans="2:9" x14ac:dyDescent="0.2">
      <c r="B139" s="114"/>
      <c r="C139" s="115"/>
      <c r="D139" s="115"/>
      <c r="I139" s="115"/>
    </row>
    <row r="140" spans="2:9" x14ac:dyDescent="0.2">
      <c r="B140" s="114"/>
      <c r="C140" s="115"/>
      <c r="D140" s="115"/>
      <c r="I140" s="115"/>
    </row>
    <row r="141" spans="2:9" x14ac:dyDescent="0.2">
      <c r="B141" s="114"/>
      <c r="C141" s="115"/>
      <c r="D141" s="115"/>
      <c r="I141" s="115"/>
    </row>
    <row r="142" spans="2:9" x14ac:dyDescent="0.2">
      <c r="B142" s="114"/>
      <c r="C142" s="115"/>
      <c r="D142" s="115"/>
      <c r="I142" s="115"/>
    </row>
    <row r="143" spans="2:9" x14ac:dyDescent="0.2">
      <c r="B143" s="114"/>
      <c r="C143" s="115"/>
      <c r="D143" s="115"/>
      <c r="I143" s="115"/>
    </row>
    <row r="144" spans="2:9" x14ac:dyDescent="0.2">
      <c r="B144" s="114"/>
      <c r="C144" s="115"/>
      <c r="D144" s="115"/>
      <c r="I144" s="115"/>
    </row>
    <row r="145" spans="2:9" x14ac:dyDescent="0.2">
      <c r="B145" s="114"/>
      <c r="C145" s="115"/>
      <c r="D145" s="115"/>
      <c r="I145" s="115"/>
    </row>
    <row r="146" spans="2:9" x14ac:dyDescent="0.2">
      <c r="B146" s="114"/>
      <c r="C146" s="115"/>
      <c r="D146" s="115"/>
      <c r="I146" s="115"/>
    </row>
    <row r="147" spans="2:9" x14ac:dyDescent="0.2">
      <c r="B147" s="114"/>
      <c r="C147" s="115"/>
      <c r="D147" s="115"/>
      <c r="I147" s="115"/>
    </row>
    <row r="148" spans="2:9" x14ac:dyDescent="0.2">
      <c r="B148" s="114"/>
      <c r="C148" s="115"/>
      <c r="D148" s="115"/>
      <c r="I148" s="115"/>
    </row>
    <row r="149" spans="2:9" x14ac:dyDescent="0.2">
      <c r="B149" s="114"/>
      <c r="C149" s="115"/>
      <c r="D149" s="115"/>
      <c r="I149" s="115"/>
    </row>
    <row r="150" spans="2:9" x14ac:dyDescent="0.2">
      <c r="B150" s="114"/>
      <c r="C150" s="115"/>
      <c r="D150" s="115"/>
      <c r="I150" s="115"/>
    </row>
    <row r="151" spans="2:9" x14ac:dyDescent="0.2">
      <c r="B151" s="114"/>
      <c r="C151" s="115"/>
      <c r="D151" s="115"/>
      <c r="I151" s="115"/>
    </row>
    <row r="152" spans="2:9" x14ac:dyDescent="0.2">
      <c r="B152" s="114"/>
      <c r="C152" s="115"/>
      <c r="D152" s="115"/>
      <c r="I152" s="115"/>
    </row>
    <row r="153" spans="2:9" x14ac:dyDescent="0.2">
      <c r="B153" s="114"/>
      <c r="C153" s="115"/>
      <c r="D153" s="115"/>
      <c r="I153" s="115"/>
    </row>
    <row r="154" spans="2:9" x14ac:dyDescent="0.2">
      <c r="B154" s="114"/>
      <c r="C154" s="115"/>
      <c r="D154" s="115"/>
      <c r="I154" s="115"/>
    </row>
    <row r="155" spans="2:9" x14ac:dyDescent="0.2">
      <c r="B155" s="114"/>
      <c r="C155" s="115"/>
      <c r="D155" s="115"/>
      <c r="I155" s="115"/>
    </row>
    <row r="156" spans="2:9" x14ac:dyDescent="0.2">
      <c r="B156" s="114"/>
      <c r="C156" s="115"/>
      <c r="D156" s="115"/>
      <c r="I156" s="115"/>
    </row>
    <row r="157" spans="2:9" x14ac:dyDescent="0.2">
      <c r="B157" s="114"/>
      <c r="C157" s="115"/>
      <c r="D157" s="115"/>
      <c r="I157" s="115"/>
    </row>
    <row r="158" spans="2:9" x14ac:dyDescent="0.2">
      <c r="B158" s="114"/>
      <c r="C158" s="115"/>
      <c r="D158" s="115"/>
      <c r="I158" s="115"/>
    </row>
    <row r="159" spans="2:9" x14ac:dyDescent="0.2">
      <c r="B159" s="114"/>
      <c r="C159" s="115"/>
      <c r="D159" s="115"/>
      <c r="I159" s="115"/>
    </row>
    <row r="160" spans="2:9" x14ac:dyDescent="0.2">
      <c r="B160" s="114"/>
      <c r="C160" s="115"/>
      <c r="D160" s="115"/>
      <c r="I160" s="115"/>
    </row>
    <row r="161" spans="2:9" x14ac:dyDescent="0.2">
      <c r="B161" s="114"/>
      <c r="C161" s="115"/>
      <c r="D161" s="115"/>
      <c r="I161" s="115"/>
    </row>
    <row r="162" spans="2:9" x14ac:dyDescent="0.2">
      <c r="B162" s="114"/>
      <c r="C162" s="115"/>
      <c r="D162" s="115"/>
      <c r="I162" s="115"/>
    </row>
    <row r="163" spans="2:9" x14ac:dyDescent="0.2">
      <c r="B163" s="114"/>
      <c r="C163" s="115"/>
      <c r="D163" s="115"/>
      <c r="I163" s="115"/>
    </row>
    <row r="164" spans="2:9" x14ac:dyDescent="0.2">
      <c r="B164" s="114"/>
      <c r="C164" s="115"/>
      <c r="D164" s="115"/>
      <c r="I164" s="115"/>
    </row>
    <row r="165" spans="2:9" x14ac:dyDescent="0.2">
      <c r="B165" s="114"/>
      <c r="C165" s="115"/>
      <c r="D165" s="115"/>
      <c r="I165" s="115"/>
    </row>
    <row r="166" spans="2:9" x14ac:dyDescent="0.2">
      <c r="B166" s="114"/>
      <c r="C166" s="115"/>
      <c r="D166" s="115"/>
      <c r="I166" s="115"/>
    </row>
    <row r="167" spans="2:9" x14ac:dyDescent="0.2">
      <c r="B167" s="114"/>
      <c r="C167" s="115"/>
      <c r="D167" s="115"/>
      <c r="I167" s="115"/>
    </row>
    <row r="168" spans="2:9" x14ac:dyDescent="0.2">
      <c r="B168" s="114"/>
      <c r="C168" s="115"/>
      <c r="D168" s="115"/>
      <c r="I168" s="115"/>
    </row>
    <row r="169" spans="2:9" x14ac:dyDescent="0.2">
      <c r="B169" s="114"/>
      <c r="C169" s="115"/>
      <c r="D169" s="115"/>
      <c r="I169" s="115"/>
    </row>
    <row r="170" spans="2:9" x14ac:dyDescent="0.2">
      <c r="B170" s="114"/>
      <c r="C170" s="115"/>
      <c r="D170" s="115"/>
      <c r="I170" s="115"/>
    </row>
    <row r="171" spans="2:9" x14ac:dyDescent="0.2">
      <c r="B171" s="114"/>
      <c r="C171" s="115"/>
      <c r="D171" s="115"/>
      <c r="I171" s="115"/>
    </row>
    <row r="172" spans="2:9" x14ac:dyDescent="0.2">
      <c r="B172" s="114"/>
      <c r="C172" s="115"/>
      <c r="D172" s="115"/>
      <c r="I172" s="115"/>
    </row>
    <row r="173" spans="2:9" x14ac:dyDescent="0.2">
      <c r="B173" s="114"/>
      <c r="C173" s="115"/>
      <c r="D173" s="115"/>
      <c r="I173" s="115"/>
    </row>
    <row r="174" spans="2:9" x14ac:dyDescent="0.2">
      <c r="B174" s="114"/>
      <c r="C174" s="115"/>
      <c r="D174" s="115"/>
      <c r="I174" s="115"/>
    </row>
    <row r="175" spans="2:9" x14ac:dyDescent="0.2">
      <c r="B175" s="114"/>
      <c r="C175" s="115"/>
      <c r="D175" s="115"/>
      <c r="I175" s="115"/>
    </row>
    <row r="176" spans="2:9" x14ac:dyDescent="0.2">
      <c r="B176" s="114"/>
      <c r="C176" s="115"/>
      <c r="D176" s="115"/>
      <c r="I176" s="115"/>
    </row>
    <row r="177" spans="2:9" x14ac:dyDescent="0.2">
      <c r="B177" s="114"/>
      <c r="C177" s="115"/>
      <c r="D177" s="115"/>
      <c r="I177" s="115"/>
    </row>
    <row r="178" spans="2:9" x14ac:dyDescent="0.2">
      <c r="B178" s="114"/>
      <c r="C178" s="115"/>
      <c r="D178" s="115"/>
      <c r="I178" s="115"/>
    </row>
    <row r="179" spans="2:9" x14ac:dyDescent="0.2">
      <c r="B179" s="114"/>
      <c r="C179" s="115"/>
      <c r="D179" s="115"/>
      <c r="I179" s="115"/>
    </row>
    <row r="180" spans="2:9" x14ac:dyDescent="0.2">
      <c r="B180" s="114"/>
      <c r="C180" s="115"/>
      <c r="D180" s="115"/>
      <c r="I180" s="115"/>
    </row>
    <row r="181" spans="2:9" x14ac:dyDescent="0.2">
      <c r="B181" s="114"/>
      <c r="C181" s="115"/>
      <c r="D181" s="115"/>
      <c r="I181" s="115"/>
    </row>
    <row r="182" spans="2:9" x14ac:dyDescent="0.2">
      <c r="B182" s="114"/>
      <c r="C182" s="115"/>
      <c r="D182" s="115"/>
      <c r="I182" s="115"/>
    </row>
    <row r="183" spans="2:9" x14ac:dyDescent="0.2">
      <c r="B183" s="114"/>
      <c r="C183" s="115"/>
      <c r="D183" s="115"/>
      <c r="I183" s="115"/>
    </row>
    <row r="184" spans="2:9" x14ac:dyDescent="0.2">
      <c r="B184" s="114"/>
      <c r="C184" s="115"/>
      <c r="D184" s="115"/>
      <c r="I184" s="115"/>
    </row>
    <row r="185" spans="2:9" x14ac:dyDescent="0.2">
      <c r="B185" s="114"/>
      <c r="C185" s="115"/>
      <c r="D185" s="115"/>
      <c r="I185" s="115"/>
    </row>
    <row r="186" spans="2:9" x14ac:dyDescent="0.2">
      <c r="B186" s="114"/>
      <c r="C186" s="115"/>
      <c r="D186" s="115"/>
      <c r="I186" s="115"/>
    </row>
    <row r="187" spans="2:9" x14ac:dyDescent="0.2">
      <c r="B187" s="114"/>
      <c r="C187" s="115"/>
      <c r="D187" s="115"/>
      <c r="I187" s="115"/>
    </row>
    <row r="188" spans="2:9" x14ac:dyDescent="0.2">
      <c r="B188" s="114"/>
      <c r="C188" s="115"/>
      <c r="D188" s="115"/>
      <c r="I188" s="115"/>
    </row>
    <row r="189" spans="2:9" x14ac:dyDescent="0.2">
      <c r="B189" s="114"/>
      <c r="C189" s="115"/>
      <c r="D189" s="115"/>
      <c r="I189" s="115"/>
    </row>
    <row r="190" spans="2:9" x14ac:dyDescent="0.2">
      <c r="B190" s="114"/>
      <c r="C190" s="115"/>
      <c r="D190" s="115"/>
      <c r="I190" s="115"/>
    </row>
    <row r="191" spans="2:9" x14ac:dyDescent="0.2">
      <c r="B191" s="114"/>
      <c r="C191" s="115"/>
      <c r="D191" s="115"/>
      <c r="I191" s="115"/>
    </row>
    <row r="192" spans="2:9" x14ac:dyDescent="0.2">
      <c r="B192" s="114"/>
      <c r="C192" s="115"/>
      <c r="D192" s="115"/>
      <c r="I192" s="115"/>
    </row>
    <row r="193" spans="2:9" x14ac:dyDescent="0.2">
      <c r="B193" s="114"/>
      <c r="C193" s="115"/>
      <c r="D193" s="115"/>
      <c r="I193" s="115"/>
    </row>
    <row r="194" spans="2:9" x14ac:dyDescent="0.2">
      <c r="B194" s="114"/>
      <c r="C194" s="115"/>
      <c r="D194" s="115"/>
      <c r="I194" s="115"/>
    </row>
    <row r="195" spans="2:9" x14ac:dyDescent="0.2">
      <c r="B195" s="114"/>
      <c r="C195" s="115"/>
      <c r="D195" s="115"/>
      <c r="I195" s="115"/>
    </row>
    <row r="196" spans="2:9" x14ac:dyDescent="0.2">
      <c r="B196" s="114"/>
      <c r="C196" s="115"/>
      <c r="D196" s="115"/>
      <c r="I196" s="115"/>
    </row>
    <row r="197" spans="2:9" x14ac:dyDescent="0.2">
      <c r="B197" s="114"/>
      <c r="C197" s="115"/>
      <c r="D197" s="115"/>
      <c r="I197" s="115"/>
    </row>
    <row r="198" spans="2:9" x14ac:dyDescent="0.2">
      <c r="B198" s="114"/>
      <c r="C198" s="115"/>
      <c r="D198" s="115"/>
      <c r="I198" s="115"/>
    </row>
    <row r="199" spans="2:9" x14ac:dyDescent="0.2">
      <c r="B199" s="114"/>
      <c r="C199" s="115"/>
      <c r="D199" s="115"/>
      <c r="I199" s="115"/>
    </row>
    <row r="200" spans="2:9" x14ac:dyDescent="0.2">
      <c r="B200" s="114"/>
      <c r="C200" s="115"/>
      <c r="D200" s="115"/>
      <c r="I200" s="115"/>
    </row>
    <row r="201" spans="2:9" x14ac:dyDescent="0.2">
      <c r="B201" s="114"/>
      <c r="C201" s="115"/>
      <c r="D201" s="115"/>
      <c r="I201" s="115"/>
    </row>
    <row r="202" spans="2:9" x14ac:dyDescent="0.2">
      <c r="B202" s="114"/>
      <c r="C202" s="115"/>
      <c r="D202" s="115"/>
      <c r="I202" s="115"/>
    </row>
    <row r="203" spans="2:9" x14ac:dyDescent="0.2">
      <c r="B203" s="114"/>
      <c r="C203" s="115"/>
      <c r="D203" s="115"/>
      <c r="I203" s="115"/>
    </row>
    <row r="204" spans="2:9" x14ac:dyDescent="0.2">
      <c r="B204" s="114"/>
      <c r="C204" s="115"/>
      <c r="D204" s="115"/>
      <c r="I204" s="115"/>
    </row>
    <row r="205" spans="2:9" x14ac:dyDescent="0.2">
      <c r="B205" s="114"/>
      <c r="C205" s="115"/>
      <c r="D205" s="115"/>
      <c r="I205" s="115"/>
    </row>
    <row r="206" spans="2:9" x14ac:dyDescent="0.2">
      <c r="B206" s="114"/>
      <c r="C206" s="115"/>
      <c r="D206" s="115"/>
      <c r="I206" s="115"/>
    </row>
    <row r="207" spans="2:9" x14ac:dyDescent="0.2">
      <c r="B207" s="114"/>
      <c r="C207" s="115"/>
      <c r="D207" s="115"/>
      <c r="I207" s="115"/>
    </row>
    <row r="208" spans="2:9" x14ac:dyDescent="0.2">
      <c r="B208" s="114"/>
      <c r="C208" s="115"/>
      <c r="D208" s="115"/>
      <c r="I208" s="115"/>
    </row>
    <row r="209" spans="2:9" x14ac:dyDescent="0.2">
      <c r="B209" s="114"/>
      <c r="C209" s="115"/>
      <c r="D209" s="115"/>
      <c r="I209" s="115"/>
    </row>
    <row r="210" spans="2:9" x14ac:dyDescent="0.2">
      <c r="B210" s="114"/>
      <c r="C210" s="115"/>
      <c r="D210" s="115"/>
      <c r="I210" s="115"/>
    </row>
    <row r="211" spans="2:9" x14ac:dyDescent="0.2">
      <c r="B211" s="114"/>
      <c r="C211" s="115"/>
      <c r="D211" s="115"/>
      <c r="I211" s="115"/>
    </row>
    <row r="212" spans="2:9" x14ac:dyDescent="0.2">
      <c r="B212" s="114"/>
      <c r="C212" s="115"/>
      <c r="D212" s="115"/>
      <c r="I212" s="115"/>
    </row>
    <row r="213" spans="2:9" x14ac:dyDescent="0.2">
      <c r="B213" s="114"/>
      <c r="C213" s="115"/>
      <c r="D213" s="115"/>
      <c r="I213" s="115"/>
    </row>
    <row r="214" spans="2:9" x14ac:dyDescent="0.2">
      <c r="B214" s="114"/>
      <c r="C214" s="115"/>
      <c r="D214" s="115"/>
      <c r="I214" s="115"/>
    </row>
    <row r="215" spans="2:9" x14ac:dyDescent="0.2">
      <c r="B215" s="114"/>
      <c r="C215" s="115"/>
      <c r="D215" s="115"/>
      <c r="I215" s="115"/>
    </row>
    <row r="216" spans="2:9" x14ac:dyDescent="0.2">
      <c r="B216" s="114"/>
      <c r="C216" s="115"/>
      <c r="D216" s="115"/>
      <c r="I216" s="115"/>
    </row>
    <row r="217" spans="2:9" x14ac:dyDescent="0.2">
      <c r="B217" s="114"/>
      <c r="C217" s="115"/>
      <c r="D217" s="115"/>
      <c r="I217" s="115"/>
    </row>
    <row r="218" spans="2:9" x14ac:dyDescent="0.2">
      <c r="B218" s="114"/>
      <c r="C218" s="115"/>
      <c r="D218" s="115"/>
      <c r="I218" s="115"/>
    </row>
    <row r="219" spans="2:9" x14ac:dyDescent="0.2">
      <c r="B219" s="114"/>
      <c r="C219" s="115"/>
      <c r="D219" s="115"/>
      <c r="I219" s="115"/>
    </row>
    <row r="220" spans="2:9" x14ac:dyDescent="0.2">
      <c r="B220" s="114"/>
      <c r="C220" s="115"/>
      <c r="D220" s="115"/>
      <c r="I220" s="115"/>
    </row>
    <row r="221" spans="2:9" x14ac:dyDescent="0.2">
      <c r="B221" s="114"/>
      <c r="C221" s="115"/>
      <c r="D221" s="115"/>
      <c r="I221" s="115"/>
    </row>
    <row r="222" spans="2:9" x14ac:dyDescent="0.2">
      <c r="B222" s="114"/>
      <c r="C222" s="115"/>
      <c r="D222" s="115"/>
      <c r="I222" s="115"/>
    </row>
    <row r="223" spans="2:9" x14ac:dyDescent="0.2">
      <c r="B223" s="114"/>
      <c r="C223" s="115"/>
      <c r="D223" s="115"/>
      <c r="I223" s="115"/>
    </row>
    <row r="224" spans="2:9" x14ac:dyDescent="0.2">
      <c r="B224" s="114"/>
      <c r="C224" s="115"/>
      <c r="D224" s="115"/>
      <c r="I224" s="115"/>
    </row>
    <row r="225" spans="2:9" x14ac:dyDescent="0.2">
      <c r="B225" s="114"/>
      <c r="C225" s="115"/>
      <c r="D225" s="115"/>
      <c r="I225" s="115"/>
    </row>
    <row r="226" spans="2:9" x14ac:dyDescent="0.2">
      <c r="B226" s="114"/>
      <c r="C226" s="115"/>
      <c r="D226" s="115"/>
      <c r="I226" s="115"/>
    </row>
    <row r="227" spans="2:9" x14ac:dyDescent="0.2">
      <c r="B227" s="114"/>
      <c r="C227" s="115"/>
      <c r="D227" s="115"/>
      <c r="I227" s="115"/>
    </row>
    <row r="228" spans="2:9" x14ac:dyDescent="0.2">
      <c r="B228" s="114"/>
      <c r="C228" s="115"/>
      <c r="D228" s="115"/>
      <c r="I228" s="115"/>
    </row>
    <row r="229" spans="2:9" x14ac:dyDescent="0.2">
      <c r="B229" s="114"/>
      <c r="C229" s="115"/>
      <c r="D229" s="115"/>
      <c r="I229" s="115"/>
    </row>
    <row r="230" spans="2:9" x14ac:dyDescent="0.2">
      <c r="B230" s="114"/>
      <c r="C230" s="115"/>
      <c r="D230" s="115"/>
      <c r="I230" s="115"/>
    </row>
    <row r="231" spans="2:9" x14ac:dyDescent="0.2">
      <c r="B231" s="114"/>
      <c r="C231" s="115"/>
      <c r="D231" s="115"/>
      <c r="I231" s="115"/>
    </row>
    <row r="232" spans="2:9" x14ac:dyDescent="0.2">
      <c r="B232" s="114"/>
      <c r="C232" s="115"/>
      <c r="D232" s="115"/>
      <c r="I232" s="115"/>
    </row>
    <row r="233" spans="2:9" x14ac:dyDescent="0.2">
      <c r="B233" s="114"/>
      <c r="C233" s="115"/>
      <c r="D233" s="115"/>
      <c r="I233" s="115"/>
    </row>
    <row r="234" spans="2:9" x14ac:dyDescent="0.2">
      <c r="B234" s="114"/>
      <c r="C234" s="115"/>
      <c r="D234" s="115"/>
      <c r="I234" s="115"/>
    </row>
    <row r="235" spans="2:9" x14ac:dyDescent="0.2">
      <c r="B235" s="114"/>
      <c r="C235" s="115"/>
      <c r="D235" s="115"/>
      <c r="I235" s="115"/>
    </row>
    <row r="236" spans="2:9" x14ac:dyDescent="0.2">
      <c r="B236" s="114"/>
      <c r="C236" s="115"/>
      <c r="D236" s="115"/>
      <c r="I236" s="115"/>
    </row>
    <row r="237" spans="2:9" x14ac:dyDescent="0.2">
      <c r="B237" s="114"/>
      <c r="C237" s="115"/>
      <c r="D237" s="115"/>
      <c r="I237" s="115"/>
    </row>
    <row r="238" spans="2:9" x14ac:dyDescent="0.2">
      <c r="B238" s="114"/>
      <c r="C238" s="115"/>
      <c r="D238" s="115"/>
      <c r="I238" s="115"/>
    </row>
    <row r="239" spans="2:9" x14ac:dyDescent="0.2">
      <c r="B239" s="114"/>
      <c r="C239" s="115"/>
      <c r="D239" s="115"/>
      <c r="I239" s="115"/>
    </row>
    <row r="240" spans="2:9" x14ac:dyDescent="0.2">
      <c r="B240" s="114"/>
      <c r="C240" s="115"/>
      <c r="D240" s="115"/>
      <c r="I240" s="115"/>
    </row>
    <row r="241" spans="2:9" x14ac:dyDescent="0.2">
      <c r="B241" s="114"/>
      <c r="C241" s="115"/>
      <c r="D241" s="115"/>
      <c r="I241" s="115"/>
    </row>
    <row r="242" spans="2:9" x14ac:dyDescent="0.2">
      <c r="B242" s="114"/>
      <c r="C242" s="115"/>
      <c r="D242" s="115"/>
      <c r="I242" s="115"/>
    </row>
    <row r="243" spans="2:9" x14ac:dyDescent="0.2">
      <c r="B243" s="114"/>
      <c r="C243" s="115"/>
      <c r="D243" s="115"/>
      <c r="I243" s="115"/>
    </row>
    <row r="244" spans="2:9" x14ac:dyDescent="0.2">
      <c r="B244" s="114"/>
      <c r="C244" s="115"/>
      <c r="D244" s="115"/>
      <c r="I244" s="115"/>
    </row>
    <row r="245" spans="2:9" x14ac:dyDescent="0.2">
      <c r="B245" s="114"/>
      <c r="C245" s="115"/>
      <c r="D245" s="115"/>
      <c r="I245" s="115"/>
    </row>
    <row r="246" spans="2:9" x14ac:dyDescent="0.2">
      <c r="B246" s="114"/>
      <c r="C246" s="115"/>
      <c r="D246" s="115"/>
      <c r="I246" s="115"/>
    </row>
    <row r="247" spans="2:9" x14ac:dyDescent="0.2">
      <c r="B247" s="114"/>
      <c r="C247" s="115"/>
      <c r="D247" s="115"/>
      <c r="I247" s="115"/>
    </row>
    <row r="248" spans="2:9" x14ac:dyDescent="0.2">
      <c r="B248" s="114"/>
      <c r="C248" s="115"/>
      <c r="D248" s="115"/>
      <c r="I248" s="115"/>
    </row>
    <row r="249" spans="2:9" x14ac:dyDescent="0.2">
      <c r="B249" s="114"/>
      <c r="C249" s="115"/>
      <c r="D249" s="115"/>
      <c r="I249" s="115"/>
    </row>
    <row r="250" spans="2:9" x14ac:dyDescent="0.2">
      <c r="B250" s="114"/>
      <c r="C250" s="115"/>
      <c r="D250" s="115"/>
      <c r="I250" s="115"/>
    </row>
    <row r="251" spans="2:9" x14ac:dyDescent="0.2">
      <c r="B251" s="114"/>
      <c r="C251" s="115"/>
      <c r="D251" s="115"/>
      <c r="I251" s="115"/>
    </row>
    <row r="252" spans="2:9" x14ac:dyDescent="0.2">
      <c r="B252" s="114"/>
      <c r="C252" s="115"/>
      <c r="D252" s="115"/>
      <c r="I252" s="115"/>
    </row>
    <row r="253" spans="2:9" x14ac:dyDescent="0.2">
      <c r="B253" s="114"/>
      <c r="C253" s="115"/>
      <c r="D253" s="115"/>
      <c r="I253" s="115"/>
    </row>
    <row r="254" spans="2:9" x14ac:dyDescent="0.2">
      <c r="B254" s="114"/>
      <c r="C254" s="115"/>
      <c r="D254" s="115"/>
      <c r="I254" s="115"/>
    </row>
    <row r="255" spans="2:9" x14ac:dyDescent="0.2">
      <c r="B255" s="114"/>
      <c r="C255" s="115"/>
      <c r="D255" s="115"/>
      <c r="I255" s="115"/>
    </row>
    <row r="256" spans="2:9" x14ac:dyDescent="0.2">
      <c r="B256" s="114"/>
      <c r="C256" s="115"/>
      <c r="D256" s="115"/>
      <c r="I256" s="115"/>
    </row>
    <row r="257" spans="2:9" x14ac:dyDescent="0.2">
      <c r="B257" s="114"/>
      <c r="C257" s="115"/>
      <c r="D257" s="115"/>
      <c r="I257" s="115"/>
    </row>
    <row r="258" spans="2:9" x14ac:dyDescent="0.2">
      <c r="B258" s="114"/>
      <c r="C258" s="115"/>
      <c r="D258" s="115"/>
      <c r="I258" s="115"/>
    </row>
    <row r="259" spans="2:9" x14ac:dyDescent="0.2">
      <c r="B259" s="114"/>
      <c r="C259" s="115"/>
      <c r="D259" s="115"/>
      <c r="I259" s="115"/>
    </row>
    <row r="260" spans="2:9" x14ac:dyDescent="0.2">
      <c r="B260" s="114"/>
      <c r="C260" s="115"/>
      <c r="D260" s="115"/>
      <c r="I260" s="115"/>
    </row>
    <row r="261" spans="2:9" x14ac:dyDescent="0.2">
      <c r="B261" s="114"/>
      <c r="C261" s="115"/>
      <c r="D261" s="115"/>
      <c r="I261" s="115"/>
    </row>
    <row r="262" spans="2:9" x14ac:dyDescent="0.2">
      <c r="B262" s="114"/>
      <c r="C262" s="115"/>
      <c r="D262" s="115"/>
      <c r="I262" s="115"/>
    </row>
    <row r="263" spans="2:9" x14ac:dyDescent="0.2">
      <c r="B263" s="114"/>
      <c r="C263" s="115"/>
      <c r="D263" s="115"/>
      <c r="I263" s="115"/>
    </row>
    <row r="264" spans="2:9" x14ac:dyDescent="0.2">
      <c r="B264" s="114"/>
      <c r="C264" s="115"/>
      <c r="D264" s="115"/>
      <c r="I264" s="115"/>
    </row>
    <row r="265" spans="2:9" x14ac:dyDescent="0.2">
      <c r="B265" s="114"/>
      <c r="C265" s="115"/>
      <c r="D265" s="115"/>
      <c r="I265" s="115"/>
    </row>
    <row r="266" spans="2:9" x14ac:dyDescent="0.2">
      <c r="B266" s="114"/>
      <c r="C266" s="115"/>
      <c r="D266" s="115"/>
      <c r="I266" s="115"/>
    </row>
    <row r="267" spans="2:9" x14ac:dyDescent="0.2">
      <c r="B267" s="114"/>
      <c r="C267" s="115"/>
      <c r="D267" s="115"/>
      <c r="I267" s="115"/>
    </row>
    <row r="268" spans="2:9" x14ac:dyDescent="0.2">
      <c r="B268" s="114"/>
      <c r="C268" s="115"/>
      <c r="D268" s="115"/>
      <c r="I268" s="115"/>
    </row>
    <row r="269" spans="2:9" x14ac:dyDescent="0.2">
      <c r="B269" s="114"/>
      <c r="C269" s="115"/>
      <c r="D269" s="115"/>
      <c r="I269" s="115"/>
    </row>
    <row r="270" spans="2:9" x14ac:dyDescent="0.2">
      <c r="B270" s="114"/>
      <c r="C270" s="115"/>
      <c r="D270" s="115"/>
      <c r="I270" s="115"/>
    </row>
    <row r="271" spans="2:9" x14ac:dyDescent="0.2">
      <c r="B271" s="114"/>
      <c r="C271" s="115"/>
      <c r="D271" s="115"/>
      <c r="I271" s="115"/>
    </row>
    <row r="272" spans="2:9" x14ac:dyDescent="0.2">
      <c r="B272" s="114"/>
      <c r="C272" s="115"/>
      <c r="D272" s="115"/>
      <c r="I272" s="115"/>
    </row>
    <row r="273" spans="2:9" x14ac:dyDescent="0.2">
      <c r="B273" s="114"/>
      <c r="C273" s="115"/>
      <c r="D273" s="115"/>
      <c r="I273" s="115"/>
    </row>
    <row r="274" spans="2:9" x14ac:dyDescent="0.2">
      <c r="B274" s="114"/>
      <c r="C274" s="115"/>
      <c r="D274" s="115"/>
      <c r="I274" s="115"/>
    </row>
    <row r="275" spans="2:9" x14ac:dyDescent="0.2">
      <c r="B275" s="114"/>
      <c r="C275" s="115"/>
      <c r="D275" s="115"/>
      <c r="I275" s="115"/>
    </row>
    <row r="276" spans="2:9" x14ac:dyDescent="0.2">
      <c r="B276" s="114"/>
      <c r="C276" s="115"/>
      <c r="D276" s="115"/>
      <c r="I276" s="115"/>
    </row>
    <row r="277" spans="2:9" x14ac:dyDescent="0.2">
      <c r="B277" s="114"/>
      <c r="C277" s="115"/>
      <c r="D277" s="115"/>
      <c r="I277" s="115"/>
    </row>
    <row r="278" spans="2:9" x14ac:dyDescent="0.2">
      <c r="B278" s="114"/>
      <c r="C278" s="115"/>
      <c r="D278" s="115"/>
      <c r="I278" s="115"/>
    </row>
    <row r="279" spans="2:9" x14ac:dyDescent="0.2">
      <c r="B279" s="114"/>
      <c r="C279" s="115"/>
      <c r="D279" s="115"/>
      <c r="I279" s="115"/>
    </row>
    <row r="280" spans="2:9" x14ac:dyDescent="0.2">
      <c r="B280" s="114"/>
      <c r="C280" s="115"/>
      <c r="D280" s="115"/>
      <c r="I280" s="115"/>
    </row>
    <row r="281" spans="2:9" x14ac:dyDescent="0.2">
      <c r="B281" s="114"/>
      <c r="C281" s="115"/>
      <c r="D281" s="115"/>
      <c r="I281" s="115"/>
    </row>
    <row r="282" spans="2:9" x14ac:dyDescent="0.2">
      <c r="B282" s="114"/>
      <c r="C282" s="115"/>
      <c r="D282" s="115"/>
      <c r="I282" s="115"/>
    </row>
    <row r="283" spans="2:9" x14ac:dyDescent="0.2">
      <c r="B283" s="114"/>
      <c r="C283" s="115"/>
      <c r="D283" s="115"/>
      <c r="I283" s="115"/>
    </row>
    <row r="284" spans="2:9" x14ac:dyDescent="0.2">
      <c r="B284" s="114"/>
      <c r="C284" s="115"/>
      <c r="D284" s="115"/>
      <c r="I284" s="115"/>
    </row>
    <row r="285" spans="2:9" x14ac:dyDescent="0.2">
      <c r="B285" s="114"/>
      <c r="C285" s="115"/>
      <c r="D285" s="115"/>
      <c r="I285" s="115"/>
    </row>
    <row r="286" spans="2:9" x14ac:dyDescent="0.2">
      <c r="B286" s="114"/>
      <c r="C286" s="115"/>
      <c r="D286" s="115"/>
      <c r="I286" s="115"/>
    </row>
    <row r="287" spans="2:9" x14ac:dyDescent="0.2">
      <c r="B287" s="114"/>
      <c r="C287" s="115"/>
      <c r="D287" s="115"/>
      <c r="I287" s="115"/>
    </row>
    <row r="288" spans="2:9" x14ac:dyDescent="0.2">
      <c r="B288" s="114"/>
      <c r="C288" s="115"/>
      <c r="D288" s="115"/>
      <c r="I288" s="115"/>
    </row>
    <row r="289" spans="2:9" x14ac:dyDescent="0.2">
      <c r="B289" s="114"/>
      <c r="C289" s="115"/>
      <c r="D289" s="115"/>
      <c r="I289" s="115"/>
    </row>
    <row r="290" spans="2:9" x14ac:dyDescent="0.2">
      <c r="B290" s="114"/>
      <c r="C290" s="115"/>
      <c r="D290" s="115"/>
      <c r="I290" s="115"/>
    </row>
    <row r="291" spans="2:9" x14ac:dyDescent="0.2">
      <c r="B291" s="114"/>
      <c r="C291" s="115"/>
      <c r="D291" s="115"/>
      <c r="I291" s="115"/>
    </row>
    <row r="292" spans="2:9" x14ac:dyDescent="0.2">
      <c r="B292" s="114"/>
      <c r="C292" s="115"/>
      <c r="D292" s="115"/>
      <c r="I292" s="115"/>
    </row>
    <row r="293" spans="2:9" x14ac:dyDescent="0.2">
      <c r="B293" s="114"/>
      <c r="C293" s="115"/>
      <c r="D293" s="115"/>
      <c r="I293" s="115"/>
    </row>
    <row r="294" spans="2:9" x14ac:dyDescent="0.2">
      <c r="B294" s="114"/>
      <c r="C294" s="115"/>
      <c r="D294" s="115"/>
      <c r="I294" s="115"/>
    </row>
    <row r="295" spans="2:9" x14ac:dyDescent="0.2">
      <c r="B295" s="114"/>
      <c r="C295" s="115"/>
      <c r="D295" s="115"/>
      <c r="I295" s="115"/>
    </row>
    <row r="296" spans="2:9" x14ac:dyDescent="0.2">
      <c r="B296" s="114"/>
      <c r="C296" s="115"/>
      <c r="D296" s="115"/>
      <c r="I296" s="115"/>
    </row>
    <row r="297" spans="2:9" x14ac:dyDescent="0.2">
      <c r="B297" s="114"/>
      <c r="C297" s="115"/>
      <c r="D297" s="115"/>
      <c r="I297" s="115"/>
    </row>
    <row r="298" spans="2:9" x14ac:dyDescent="0.2">
      <c r="B298" s="114"/>
      <c r="C298" s="115"/>
      <c r="D298" s="115"/>
      <c r="I298" s="115"/>
    </row>
    <row r="299" spans="2:9" x14ac:dyDescent="0.2">
      <c r="B299" s="114"/>
      <c r="C299" s="115"/>
      <c r="D299" s="115"/>
      <c r="I299" s="115"/>
    </row>
    <row r="300" spans="2:9" x14ac:dyDescent="0.2">
      <c r="B300" s="114"/>
      <c r="C300" s="115"/>
      <c r="D300" s="115"/>
      <c r="I300" s="115"/>
    </row>
    <row r="301" spans="2:9" x14ac:dyDescent="0.2">
      <c r="B301" s="114"/>
      <c r="C301" s="115"/>
      <c r="D301" s="115"/>
      <c r="I301" s="115"/>
    </row>
    <row r="302" spans="2:9" x14ac:dyDescent="0.2">
      <c r="B302" s="114"/>
      <c r="C302" s="115"/>
      <c r="D302" s="115"/>
      <c r="I302" s="115"/>
    </row>
    <row r="303" spans="2:9" x14ac:dyDescent="0.2">
      <c r="B303" s="114"/>
      <c r="C303" s="115"/>
      <c r="D303" s="115"/>
      <c r="I303" s="115"/>
    </row>
    <row r="304" spans="2:9" x14ac:dyDescent="0.2">
      <c r="B304" s="114"/>
      <c r="C304" s="115"/>
      <c r="D304" s="115"/>
      <c r="I304" s="115"/>
    </row>
    <row r="305" spans="2:9" x14ac:dyDescent="0.2">
      <c r="B305" s="114"/>
      <c r="C305" s="115"/>
      <c r="D305" s="115"/>
      <c r="I305" s="115"/>
    </row>
    <row r="306" spans="2:9" x14ac:dyDescent="0.2">
      <c r="B306" s="114"/>
      <c r="C306" s="115"/>
      <c r="D306" s="115"/>
      <c r="I306" s="115"/>
    </row>
    <row r="307" spans="2:9" x14ac:dyDescent="0.2">
      <c r="B307" s="114"/>
      <c r="C307" s="115"/>
      <c r="D307" s="115"/>
      <c r="I307" s="115"/>
    </row>
    <row r="308" spans="2:9" x14ac:dyDescent="0.2">
      <c r="B308" s="114"/>
      <c r="C308" s="115"/>
      <c r="D308" s="115"/>
      <c r="I308" s="115"/>
    </row>
    <row r="309" spans="2:9" x14ac:dyDescent="0.2">
      <c r="B309" s="114"/>
      <c r="C309" s="115"/>
      <c r="D309" s="115"/>
      <c r="I309" s="115"/>
    </row>
    <row r="310" spans="2:9" x14ac:dyDescent="0.2">
      <c r="B310" s="114"/>
      <c r="C310" s="115"/>
      <c r="D310" s="115"/>
      <c r="I310" s="115"/>
    </row>
    <row r="311" spans="2:9" x14ac:dyDescent="0.2">
      <c r="B311" s="114"/>
      <c r="C311" s="115"/>
      <c r="D311" s="115"/>
      <c r="I311" s="115"/>
    </row>
    <row r="312" spans="2:9" x14ac:dyDescent="0.2">
      <c r="B312" s="114"/>
      <c r="C312" s="115"/>
      <c r="D312" s="115"/>
      <c r="I312" s="115"/>
    </row>
    <row r="313" spans="2:9" x14ac:dyDescent="0.2">
      <c r="B313" s="114"/>
      <c r="C313" s="115"/>
      <c r="D313" s="115"/>
      <c r="I313" s="115"/>
    </row>
    <row r="314" spans="2:9" x14ac:dyDescent="0.2">
      <c r="B314" s="114"/>
      <c r="C314" s="115"/>
      <c r="D314" s="115"/>
      <c r="I314" s="115"/>
    </row>
    <row r="315" spans="2:9" x14ac:dyDescent="0.2">
      <c r="B315" s="114"/>
      <c r="C315" s="115"/>
      <c r="D315" s="115"/>
      <c r="I315" s="115"/>
    </row>
    <row r="316" spans="2:9" x14ac:dyDescent="0.2">
      <c r="B316" s="114"/>
      <c r="C316" s="115"/>
      <c r="D316" s="115"/>
      <c r="I316" s="115"/>
    </row>
    <row r="317" spans="2:9" x14ac:dyDescent="0.2">
      <c r="B317" s="114"/>
      <c r="C317" s="115"/>
      <c r="D317" s="115"/>
      <c r="I317" s="115"/>
    </row>
    <row r="318" spans="2:9" x14ac:dyDescent="0.2">
      <c r="B318" s="114"/>
      <c r="C318" s="115"/>
      <c r="D318" s="115"/>
      <c r="I318" s="115"/>
    </row>
    <row r="319" spans="2:9" x14ac:dyDescent="0.2">
      <c r="B319" s="114"/>
      <c r="C319" s="115"/>
      <c r="D319" s="115"/>
      <c r="I319" s="115"/>
    </row>
    <row r="320" spans="2:9" x14ac:dyDescent="0.2">
      <c r="B320" s="114"/>
      <c r="C320" s="115"/>
      <c r="D320" s="115"/>
      <c r="I320" s="115"/>
    </row>
    <row r="321" spans="2:9" x14ac:dyDescent="0.2">
      <c r="B321" s="114"/>
      <c r="C321" s="115"/>
      <c r="D321" s="115"/>
      <c r="I321" s="115"/>
    </row>
    <row r="322" spans="2:9" x14ac:dyDescent="0.2">
      <c r="B322" s="114"/>
      <c r="C322" s="115"/>
      <c r="D322" s="115"/>
      <c r="I322" s="115"/>
    </row>
    <row r="323" spans="2:9" x14ac:dyDescent="0.2">
      <c r="B323" s="114"/>
      <c r="C323" s="115"/>
      <c r="D323" s="115"/>
      <c r="I323" s="115"/>
    </row>
    <row r="324" spans="2:9" x14ac:dyDescent="0.2">
      <c r="B324" s="114"/>
      <c r="C324" s="115"/>
      <c r="D324" s="115"/>
      <c r="I324" s="115"/>
    </row>
    <row r="325" spans="2:9" x14ac:dyDescent="0.2">
      <c r="B325" s="114"/>
      <c r="C325" s="115"/>
      <c r="D325" s="115"/>
      <c r="I325" s="115"/>
    </row>
    <row r="326" spans="2:9" x14ac:dyDescent="0.2">
      <c r="B326" s="114"/>
      <c r="C326" s="115"/>
      <c r="D326" s="115"/>
      <c r="I326" s="115"/>
    </row>
    <row r="327" spans="2:9" x14ac:dyDescent="0.2">
      <c r="B327" s="114"/>
      <c r="C327" s="115"/>
      <c r="D327" s="115"/>
      <c r="I327" s="115"/>
    </row>
    <row r="328" spans="2:9" x14ac:dyDescent="0.2">
      <c r="B328" s="114"/>
      <c r="C328" s="115"/>
      <c r="D328" s="115"/>
      <c r="I328" s="115"/>
    </row>
    <row r="329" spans="2:9" x14ac:dyDescent="0.2">
      <c r="B329" s="114"/>
      <c r="C329" s="115"/>
      <c r="D329" s="115"/>
      <c r="I329" s="115"/>
    </row>
    <row r="330" spans="2:9" x14ac:dyDescent="0.2">
      <c r="B330" s="114"/>
      <c r="C330" s="115"/>
      <c r="D330" s="115"/>
      <c r="I330" s="115"/>
    </row>
    <row r="331" spans="2:9" x14ac:dyDescent="0.2">
      <c r="B331" s="114"/>
      <c r="C331" s="115"/>
      <c r="D331" s="115"/>
      <c r="I331" s="115"/>
    </row>
    <row r="332" spans="2:9" x14ac:dyDescent="0.2">
      <c r="B332" s="114"/>
      <c r="C332" s="115"/>
      <c r="D332" s="115"/>
      <c r="I332" s="115"/>
    </row>
    <row r="333" spans="2:9" x14ac:dyDescent="0.2">
      <c r="B333" s="114"/>
      <c r="C333" s="115"/>
      <c r="D333" s="115"/>
      <c r="I333" s="115"/>
    </row>
    <row r="334" spans="2:9" x14ac:dyDescent="0.2">
      <c r="B334" s="114"/>
      <c r="C334" s="115"/>
      <c r="D334" s="115"/>
      <c r="I334" s="115"/>
    </row>
    <row r="335" spans="2:9" x14ac:dyDescent="0.2">
      <c r="B335" s="114"/>
      <c r="C335" s="115"/>
      <c r="D335" s="115"/>
      <c r="I335" s="115"/>
    </row>
    <row r="336" spans="2:9" x14ac:dyDescent="0.2">
      <c r="B336" s="114"/>
      <c r="C336" s="115"/>
      <c r="D336" s="115"/>
      <c r="I336" s="115"/>
    </row>
    <row r="337" spans="2:9" x14ac:dyDescent="0.2">
      <c r="B337" s="114"/>
      <c r="C337" s="115"/>
      <c r="D337" s="115"/>
      <c r="I337" s="115"/>
    </row>
    <row r="338" spans="2:9" x14ac:dyDescent="0.2">
      <c r="B338" s="114"/>
      <c r="C338" s="115"/>
      <c r="D338" s="115"/>
      <c r="I338" s="115"/>
    </row>
    <row r="339" spans="2:9" x14ac:dyDescent="0.2">
      <c r="B339" s="114"/>
      <c r="C339" s="115"/>
      <c r="D339" s="115"/>
      <c r="I339" s="115"/>
    </row>
    <row r="340" spans="2:9" x14ac:dyDescent="0.2">
      <c r="B340" s="114"/>
      <c r="C340" s="115"/>
      <c r="D340" s="115"/>
      <c r="I340" s="115"/>
    </row>
    <row r="341" spans="2:9" x14ac:dyDescent="0.2">
      <c r="B341" s="114"/>
      <c r="C341" s="115"/>
      <c r="D341" s="115"/>
      <c r="I341" s="115"/>
    </row>
    <row r="342" spans="2:9" x14ac:dyDescent="0.2">
      <c r="B342" s="114"/>
      <c r="C342" s="115"/>
      <c r="D342" s="115"/>
      <c r="I342" s="115"/>
    </row>
    <row r="343" spans="2:9" x14ac:dyDescent="0.2">
      <c r="B343" s="114"/>
      <c r="C343" s="115"/>
      <c r="D343" s="115"/>
      <c r="I343" s="115"/>
    </row>
    <row r="344" spans="2:9" x14ac:dyDescent="0.2">
      <c r="B344" s="114"/>
      <c r="C344" s="115"/>
      <c r="D344" s="115"/>
      <c r="I344" s="115"/>
    </row>
    <row r="345" spans="2:9" x14ac:dyDescent="0.2">
      <c r="B345" s="114"/>
      <c r="C345" s="115"/>
      <c r="D345" s="115"/>
      <c r="I345" s="115"/>
    </row>
    <row r="346" spans="2:9" x14ac:dyDescent="0.2">
      <c r="B346" s="114"/>
      <c r="C346" s="115"/>
      <c r="D346" s="115"/>
      <c r="I346" s="115"/>
    </row>
    <row r="347" spans="2:9" x14ac:dyDescent="0.2">
      <c r="B347" s="114"/>
      <c r="C347" s="115"/>
      <c r="D347" s="115"/>
      <c r="I347" s="115"/>
    </row>
    <row r="348" spans="2:9" x14ac:dyDescent="0.2">
      <c r="B348" s="114"/>
      <c r="C348" s="115"/>
      <c r="D348" s="115"/>
      <c r="I348" s="115"/>
    </row>
    <row r="349" spans="2:9" x14ac:dyDescent="0.2">
      <c r="B349" s="114"/>
      <c r="C349" s="115"/>
      <c r="D349" s="115"/>
      <c r="I349" s="115"/>
    </row>
    <row r="350" spans="2:9" x14ac:dyDescent="0.2">
      <c r="B350" s="114"/>
      <c r="C350" s="115"/>
      <c r="D350" s="115"/>
      <c r="I350" s="115"/>
    </row>
    <row r="351" spans="2:9" x14ac:dyDescent="0.2">
      <c r="B351" s="114"/>
      <c r="C351" s="115"/>
      <c r="D351" s="115"/>
      <c r="I351" s="115"/>
    </row>
    <row r="352" spans="2:9" x14ac:dyDescent="0.2">
      <c r="B352" s="114"/>
      <c r="C352" s="115"/>
      <c r="D352" s="115"/>
      <c r="I352" s="115"/>
    </row>
    <row r="353" spans="2:9" x14ac:dyDescent="0.2">
      <c r="B353" s="114"/>
      <c r="C353" s="115"/>
      <c r="D353" s="115"/>
      <c r="I353" s="115"/>
    </row>
    <row r="354" spans="2:9" x14ac:dyDescent="0.2">
      <c r="B354" s="114"/>
      <c r="C354" s="115"/>
      <c r="D354" s="115"/>
      <c r="I354" s="115"/>
    </row>
    <row r="355" spans="2:9" x14ac:dyDescent="0.2">
      <c r="B355" s="114"/>
      <c r="C355" s="115"/>
      <c r="D355" s="115"/>
      <c r="I355" s="115"/>
    </row>
    <row r="356" spans="2:9" x14ac:dyDescent="0.2">
      <c r="B356" s="114"/>
      <c r="C356" s="115"/>
      <c r="D356" s="115"/>
      <c r="I356" s="115"/>
    </row>
    <row r="357" spans="2:9" x14ac:dyDescent="0.2">
      <c r="B357" s="114"/>
      <c r="C357" s="115"/>
      <c r="D357" s="115"/>
      <c r="I357" s="115"/>
    </row>
    <row r="358" spans="2:9" x14ac:dyDescent="0.2">
      <c r="B358" s="114"/>
      <c r="C358" s="115"/>
      <c r="D358" s="115"/>
      <c r="I358" s="115"/>
    </row>
    <row r="359" spans="2:9" x14ac:dyDescent="0.2">
      <c r="B359" s="114"/>
      <c r="C359" s="115"/>
      <c r="D359" s="115"/>
      <c r="I359" s="115"/>
    </row>
    <row r="360" spans="2:9" x14ac:dyDescent="0.2">
      <c r="B360" s="114"/>
      <c r="C360" s="115"/>
      <c r="D360" s="115"/>
      <c r="I360" s="115"/>
    </row>
    <row r="361" spans="2:9" x14ac:dyDescent="0.2">
      <c r="B361" s="114"/>
      <c r="C361" s="115"/>
      <c r="D361" s="115"/>
      <c r="I361" s="115"/>
    </row>
    <row r="362" spans="2:9" x14ac:dyDescent="0.2">
      <c r="B362" s="114"/>
      <c r="C362" s="115"/>
      <c r="D362" s="115"/>
      <c r="I362" s="115"/>
    </row>
    <row r="363" spans="2:9" x14ac:dyDescent="0.2">
      <c r="B363" s="114"/>
      <c r="C363" s="115"/>
      <c r="D363" s="115"/>
      <c r="I363" s="115"/>
    </row>
    <row r="364" spans="2:9" x14ac:dyDescent="0.2">
      <c r="B364" s="114"/>
      <c r="C364" s="115"/>
      <c r="D364" s="115"/>
      <c r="I364" s="115"/>
    </row>
    <row r="365" spans="2:9" x14ac:dyDescent="0.2">
      <c r="B365" s="114"/>
      <c r="C365" s="115"/>
      <c r="D365" s="115"/>
      <c r="I365" s="115"/>
    </row>
    <row r="366" spans="2:9" x14ac:dyDescent="0.2">
      <c r="B366" s="114"/>
      <c r="C366" s="115"/>
      <c r="D366" s="115"/>
      <c r="I366" s="115"/>
    </row>
    <row r="367" spans="2:9" x14ac:dyDescent="0.2">
      <c r="B367" s="114"/>
      <c r="C367" s="115"/>
      <c r="D367" s="115"/>
      <c r="I367" s="115"/>
    </row>
    <row r="368" spans="2:9" x14ac:dyDescent="0.2">
      <c r="B368" s="114"/>
      <c r="C368" s="115"/>
      <c r="D368" s="115"/>
      <c r="I368" s="115"/>
    </row>
    <row r="369" spans="2:9" x14ac:dyDescent="0.2">
      <c r="B369" s="114"/>
      <c r="C369" s="115"/>
      <c r="D369" s="115"/>
      <c r="I369" s="115"/>
    </row>
    <row r="370" spans="2:9" x14ac:dyDescent="0.2">
      <c r="B370" s="114"/>
      <c r="C370" s="115"/>
      <c r="D370" s="115"/>
      <c r="I370" s="115"/>
    </row>
    <row r="371" spans="2:9" x14ac:dyDescent="0.2">
      <c r="B371" s="114"/>
      <c r="C371" s="115"/>
      <c r="D371" s="115"/>
      <c r="I371" s="115"/>
    </row>
    <row r="372" spans="2:9" x14ac:dyDescent="0.2">
      <c r="B372" s="114"/>
      <c r="C372" s="115"/>
      <c r="D372" s="115"/>
      <c r="I372" s="115"/>
    </row>
    <row r="373" spans="2:9" x14ac:dyDescent="0.2">
      <c r="B373" s="114"/>
      <c r="C373" s="115"/>
      <c r="D373" s="115"/>
      <c r="I373" s="115"/>
    </row>
    <row r="374" spans="2:9" x14ac:dyDescent="0.2">
      <c r="B374" s="114"/>
      <c r="C374" s="115"/>
      <c r="D374" s="115"/>
      <c r="I374" s="115"/>
    </row>
    <row r="375" spans="2:9" x14ac:dyDescent="0.2">
      <c r="B375" s="114"/>
      <c r="C375" s="115"/>
      <c r="D375" s="115"/>
      <c r="I375" s="115"/>
    </row>
    <row r="376" spans="2:9" x14ac:dyDescent="0.2">
      <c r="B376" s="114"/>
      <c r="C376" s="115"/>
      <c r="D376" s="115"/>
      <c r="I376" s="115"/>
    </row>
    <row r="377" spans="2:9" x14ac:dyDescent="0.2">
      <c r="B377" s="114"/>
      <c r="C377" s="115"/>
      <c r="D377" s="115"/>
      <c r="I377" s="115"/>
    </row>
    <row r="378" spans="2:9" x14ac:dyDescent="0.2">
      <c r="B378" s="114"/>
      <c r="C378" s="115"/>
      <c r="D378" s="115"/>
      <c r="I378" s="115"/>
    </row>
    <row r="379" spans="2:9" x14ac:dyDescent="0.2">
      <c r="B379" s="114"/>
      <c r="C379" s="115"/>
      <c r="D379" s="115"/>
      <c r="I379" s="115"/>
    </row>
    <row r="380" spans="2:9" x14ac:dyDescent="0.2">
      <c r="B380" s="114"/>
      <c r="C380" s="115"/>
      <c r="D380" s="115"/>
      <c r="I380" s="115"/>
    </row>
    <row r="381" spans="2:9" x14ac:dyDescent="0.2">
      <c r="B381" s="114"/>
      <c r="C381" s="115"/>
      <c r="D381" s="115"/>
      <c r="I381" s="115"/>
    </row>
    <row r="382" spans="2:9" x14ac:dyDescent="0.2">
      <c r="B382" s="114"/>
      <c r="C382" s="115"/>
      <c r="D382" s="115"/>
      <c r="I382" s="115"/>
    </row>
    <row r="383" spans="2:9" x14ac:dyDescent="0.2">
      <c r="B383" s="114"/>
      <c r="C383" s="115"/>
      <c r="D383" s="115"/>
      <c r="I383" s="115"/>
    </row>
    <row r="384" spans="2:9" x14ac:dyDescent="0.2">
      <c r="B384" s="114"/>
      <c r="C384" s="115"/>
      <c r="D384" s="115"/>
      <c r="I384" s="115"/>
    </row>
    <row r="385" spans="2:9" x14ac:dyDescent="0.2">
      <c r="B385" s="114"/>
      <c r="C385" s="115"/>
      <c r="D385" s="115"/>
      <c r="I385" s="115"/>
    </row>
    <row r="386" spans="2:9" x14ac:dyDescent="0.2">
      <c r="B386" s="114"/>
      <c r="C386" s="115"/>
      <c r="D386" s="115"/>
      <c r="I386" s="115"/>
    </row>
    <row r="387" spans="2:9" x14ac:dyDescent="0.2">
      <c r="B387" s="114"/>
      <c r="C387" s="115"/>
      <c r="D387" s="115"/>
      <c r="I387" s="115"/>
    </row>
    <row r="388" spans="2:9" x14ac:dyDescent="0.2">
      <c r="B388" s="114"/>
      <c r="C388" s="115"/>
      <c r="D388" s="115"/>
      <c r="I388" s="115"/>
    </row>
    <row r="389" spans="2:9" x14ac:dyDescent="0.2">
      <c r="B389" s="114"/>
      <c r="C389" s="115"/>
      <c r="D389" s="115"/>
      <c r="I389" s="115"/>
    </row>
    <row r="390" spans="2:9" x14ac:dyDescent="0.2">
      <c r="B390" s="114"/>
      <c r="C390" s="115"/>
      <c r="D390" s="115"/>
      <c r="I390" s="115"/>
    </row>
    <row r="391" spans="2:9" x14ac:dyDescent="0.2">
      <c r="B391" s="114"/>
      <c r="C391" s="115"/>
      <c r="D391" s="115"/>
      <c r="I391" s="115"/>
    </row>
    <row r="392" spans="2:9" x14ac:dyDescent="0.2">
      <c r="B392" s="114"/>
      <c r="C392" s="115"/>
      <c r="D392" s="115"/>
      <c r="I392" s="115"/>
    </row>
    <row r="393" spans="2:9" x14ac:dyDescent="0.2">
      <c r="B393" s="114"/>
      <c r="C393" s="115"/>
      <c r="D393" s="115"/>
      <c r="I393" s="115"/>
    </row>
    <row r="394" spans="2:9" x14ac:dyDescent="0.2">
      <c r="B394" s="114"/>
      <c r="C394" s="115"/>
      <c r="D394" s="115"/>
      <c r="I394" s="115"/>
    </row>
    <row r="395" spans="2:9" x14ac:dyDescent="0.2">
      <c r="B395" s="114"/>
      <c r="C395" s="115"/>
      <c r="D395" s="115"/>
      <c r="I395" s="115"/>
    </row>
    <row r="396" spans="2:9" x14ac:dyDescent="0.2">
      <c r="B396" s="114"/>
      <c r="C396" s="115"/>
      <c r="D396" s="115"/>
      <c r="I396" s="115"/>
    </row>
    <row r="397" spans="2:9" x14ac:dyDescent="0.2">
      <c r="B397" s="114"/>
      <c r="C397" s="115"/>
      <c r="D397" s="115"/>
      <c r="I397" s="115"/>
    </row>
    <row r="398" spans="2:9" x14ac:dyDescent="0.2">
      <c r="B398" s="114"/>
      <c r="C398" s="115"/>
      <c r="D398" s="115"/>
      <c r="I398" s="115"/>
    </row>
    <row r="399" spans="2:9" x14ac:dyDescent="0.2">
      <c r="B399" s="114"/>
      <c r="C399" s="115"/>
      <c r="D399" s="115"/>
      <c r="I399" s="115"/>
    </row>
    <row r="400" spans="2:9" x14ac:dyDescent="0.2">
      <c r="B400" s="114"/>
      <c r="C400" s="115"/>
      <c r="D400" s="115"/>
      <c r="I400" s="115"/>
    </row>
    <row r="401" spans="2:9" x14ac:dyDescent="0.2">
      <c r="B401" s="114"/>
      <c r="C401" s="115"/>
      <c r="D401" s="115"/>
      <c r="I401" s="115"/>
    </row>
    <row r="402" spans="2:9" x14ac:dyDescent="0.2">
      <c r="B402" s="114"/>
      <c r="C402" s="115"/>
      <c r="D402" s="115"/>
      <c r="I402" s="115"/>
    </row>
    <row r="403" spans="2:9" x14ac:dyDescent="0.2">
      <c r="B403" s="114"/>
      <c r="C403" s="115"/>
      <c r="D403" s="115"/>
      <c r="I403" s="115"/>
    </row>
    <row r="404" spans="2:9" x14ac:dyDescent="0.2">
      <c r="B404" s="114"/>
      <c r="C404" s="115"/>
      <c r="D404" s="115"/>
      <c r="I404" s="115"/>
    </row>
    <row r="405" spans="2:9" x14ac:dyDescent="0.2">
      <c r="B405" s="114"/>
      <c r="C405" s="115"/>
      <c r="D405" s="115"/>
      <c r="I405" s="115"/>
    </row>
    <row r="406" spans="2:9" x14ac:dyDescent="0.2">
      <c r="B406" s="114"/>
      <c r="C406" s="115"/>
      <c r="D406" s="115"/>
      <c r="I406" s="115"/>
    </row>
    <row r="407" spans="2:9" x14ac:dyDescent="0.2">
      <c r="B407" s="114"/>
      <c r="C407" s="115"/>
      <c r="D407" s="115"/>
      <c r="I407" s="115"/>
    </row>
    <row r="408" spans="2:9" x14ac:dyDescent="0.2">
      <c r="B408" s="114"/>
      <c r="C408" s="115"/>
      <c r="D408" s="115"/>
      <c r="I408" s="115"/>
    </row>
    <row r="409" spans="2:9" x14ac:dyDescent="0.2">
      <c r="B409" s="114"/>
      <c r="C409" s="115"/>
      <c r="D409" s="115"/>
      <c r="I409" s="115"/>
    </row>
    <row r="410" spans="2:9" x14ac:dyDescent="0.2">
      <c r="B410" s="114"/>
      <c r="C410" s="115"/>
      <c r="D410" s="115"/>
      <c r="I410" s="115"/>
    </row>
    <row r="411" spans="2:9" x14ac:dyDescent="0.2">
      <c r="B411" s="114"/>
      <c r="C411" s="115"/>
      <c r="D411" s="115"/>
      <c r="I411" s="115"/>
    </row>
    <row r="412" spans="2:9" x14ac:dyDescent="0.2">
      <c r="B412" s="114"/>
      <c r="C412" s="115"/>
      <c r="D412" s="115"/>
      <c r="I412" s="115"/>
    </row>
    <row r="413" spans="2:9" x14ac:dyDescent="0.2">
      <c r="B413" s="114"/>
      <c r="C413" s="115"/>
      <c r="D413" s="115"/>
      <c r="I413" s="115"/>
    </row>
    <row r="414" spans="2:9" x14ac:dyDescent="0.2">
      <c r="B414" s="114"/>
      <c r="C414" s="115"/>
      <c r="D414" s="115"/>
      <c r="I414" s="115"/>
    </row>
    <row r="415" spans="2:9" x14ac:dyDescent="0.2">
      <c r="B415" s="114"/>
      <c r="C415" s="115"/>
      <c r="D415" s="115"/>
      <c r="I415" s="115"/>
    </row>
    <row r="416" spans="2:9" x14ac:dyDescent="0.2">
      <c r="B416" s="114"/>
      <c r="C416" s="115"/>
      <c r="D416" s="115"/>
      <c r="I416" s="115"/>
    </row>
    <row r="417" spans="2:9" x14ac:dyDescent="0.2">
      <c r="B417" s="114"/>
      <c r="C417" s="115"/>
      <c r="D417" s="115"/>
      <c r="I417" s="115"/>
    </row>
    <row r="418" spans="2:9" x14ac:dyDescent="0.2">
      <c r="B418" s="114"/>
      <c r="C418" s="115"/>
      <c r="D418" s="115"/>
      <c r="I418" s="115"/>
    </row>
    <row r="419" spans="2:9" x14ac:dyDescent="0.2">
      <c r="B419" s="114"/>
      <c r="C419" s="115"/>
      <c r="D419" s="115"/>
      <c r="I419" s="115"/>
    </row>
    <row r="420" spans="2:9" x14ac:dyDescent="0.2">
      <c r="B420" s="114"/>
      <c r="C420" s="115"/>
      <c r="D420" s="115"/>
      <c r="I420" s="115"/>
    </row>
    <row r="421" spans="2:9" x14ac:dyDescent="0.2">
      <c r="B421" s="114"/>
      <c r="C421" s="115"/>
      <c r="D421" s="115"/>
      <c r="I421" s="115"/>
    </row>
    <row r="422" spans="2:9" x14ac:dyDescent="0.2">
      <c r="B422" s="114"/>
      <c r="C422" s="115"/>
      <c r="D422" s="115"/>
      <c r="I422" s="115"/>
    </row>
    <row r="423" spans="2:9" x14ac:dyDescent="0.2">
      <c r="B423" s="114"/>
      <c r="C423" s="115"/>
      <c r="D423" s="115"/>
      <c r="I423" s="115"/>
    </row>
    <row r="424" spans="2:9" x14ac:dyDescent="0.2">
      <c r="B424" s="114"/>
      <c r="C424" s="115"/>
      <c r="D424" s="115"/>
      <c r="I424" s="115"/>
    </row>
    <row r="425" spans="2:9" x14ac:dyDescent="0.2">
      <c r="B425" s="114"/>
      <c r="C425" s="115"/>
      <c r="D425" s="115"/>
      <c r="I425" s="115"/>
    </row>
    <row r="426" spans="2:9" x14ac:dyDescent="0.2">
      <c r="B426" s="114"/>
      <c r="C426" s="115"/>
      <c r="D426" s="115"/>
      <c r="I426" s="115"/>
    </row>
    <row r="427" spans="2:9" x14ac:dyDescent="0.2">
      <c r="B427" s="114"/>
      <c r="C427" s="115"/>
      <c r="D427" s="115"/>
      <c r="I427" s="115"/>
    </row>
    <row r="428" spans="2:9" x14ac:dyDescent="0.2">
      <c r="B428" s="114"/>
      <c r="C428" s="115"/>
      <c r="D428" s="115"/>
      <c r="I428" s="115"/>
    </row>
    <row r="429" spans="2:9" x14ac:dyDescent="0.2">
      <c r="B429" s="114"/>
      <c r="C429" s="115"/>
      <c r="D429" s="115"/>
      <c r="I429" s="115"/>
    </row>
    <row r="430" spans="2:9" x14ac:dyDescent="0.2">
      <c r="B430" s="114"/>
      <c r="C430" s="115"/>
      <c r="D430" s="115"/>
      <c r="I430" s="115"/>
    </row>
    <row r="431" spans="2:9" x14ac:dyDescent="0.2">
      <c r="B431" s="114"/>
      <c r="C431" s="115"/>
      <c r="D431" s="115"/>
      <c r="I431" s="115"/>
    </row>
    <row r="432" spans="2:9" x14ac:dyDescent="0.2">
      <c r="B432" s="114"/>
      <c r="C432" s="115"/>
      <c r="D432" s="115"/>
      <c r="I432" s="115"/>
    </row>
    <row r="433" spans="2:9" x14ac:dyDescent="0.2">
      <c r="B433" s="114"/>
      <c r="C433" s="115"/>
      <c r="D433" s="115"/>
      <c r="I433" s="115"/>
    </row>
    <row r="434" spans="2:9" x14ac:dyDescent="0.2">
      <c r="B434" s="114"/>
      <c r="C434" s="115"/>
      <c r="D434" s="115"/>
      <c r="I434" s="115"/>
    </row>
    <row r="435" spans="2:9" x14ac:dyDescent="0.2">
      <c r="B435" s="114"/>
      <c r="C435" s="115"/>
      <c r="D435" s="115"/>
      <c r="I435" s="115"/>
    </row>
    <row r="436" spans="2:9" x14ac:dyDescent="0.2">
      <c r="B436" s="114"/>
      <c r="C436" s="115"/>
      <c r="D436" s="115"/>
      <c r="I436" s="115"/>
    </row>
    <row r="437" spans="2:9" x14ac:dyDescent="0.2">
      <c r="B437" s="114"/>
      <c r="C437" s="115"/>
      <c r="D437" s="115"/>
      <c r="I437" s="115"/>
    </row>
    <row r="438" spans="2:9" x14ac:dyDescent="0.2">
      <c r="B438" s="114"/>
      <c r="C438" s="115"/>
      <c r="D438" s="115"/>
      <c r="I438" s="115"/>
    </row>
  </sheetData>
  <printOptions horizontalCentered="1"/>
  <pageMargins left="0.27559055118110237" right="0.27559055118110237" top="0.19685039370078741" bottom="0.78740157480314965" header="0.11811023622047245" footer="0.19685039370078741"/>
  <pageSetup paperSize="9" orientation="landscape" horizontalDpi="300" verticalDpi="300" r:id="rId1"/>
  <headerFooter alignWithMargins="0">
    <oddFooter>&amp;L&amp;"Arial,מודגש"&amp;11&amp;P+11&amp;"Arial,רגיל"&amp;10
&amp;C&amp;"Arial,מודגש"&amp;12ועדה 2-2018 פרוטוקול
תחום תרבות ואמנות</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2"/>
  <sheetViews>
    <sheetView rightToLeft="1" view="pageBreakPreview" zoomScaleNormal="100" zoomScaleSheetLayoutView="100" workbookViewId="0">
      <pane ySplit="6" topLeftCell="A58" activePane="bottomLeft" state="frozen"/>
      <selection pane="bottomLeft" activeCell="D6" sqref="D6"/>
    </sheetView>
  </sheetViews>
  <sheetFormatPr defaultColWidth="12.42578125" defaultRowHeight="12.75" x14ac:dyDescent="0.2"/>
  <cols>
    <col min="1" max="1" width="3.140625" customWidth="1"/>
    <col min="2" max="2" width="10.28515625" style="1" customWidth="1"/>
    <col min="3" max="3" width="11.28515625" style="1" customWidth="1"/>
    <col min="4" max="4" width="9.42578125" customWidth="1"/>
    <col min="5" max="5" width="8.85546875" customWidth="1"/>
    <col min="6" max="6" width="8" customWidth="1"/>
    <col min="7" max="7" width="10.7109375" customWidth="1"/>
    <col min="8" max="8" width="16.42578125" style="1" customWidth="1"/>
    <col min="9" max="9" width="8.7109375" customWidth="1"/>
    <col min="10" max="10" width="24.42578125" customWidth="1"/>
    <col min="11" max="11" width="9.42578125" customWidth="1"/>
    <col min="12" max="12" width="9.28515625" customWidth="1"/>
    <col min="13" max="15" width="12.42578125" customWidth="1"/>
    <col min="16" max="16" width="9.28515625" customWidth="1"/>
    <col min="17" max="17" width="12.42578125" customWidth="1"/>
    <col min="18" max="18" width="9.28515625" customWidth="1"/>
    <col min="19" max="20" width="12.42578125" customWidth="1"/>
    <col min="21" max="21" width="9.28515625" customWidth="1"/>
    <col min="22" max="25" width="12.28515625" customWidth="1"/>
    <col min="26" max="26" width="9.28515625" customWidth="1"/>
    <col min="27" max="29" width="12.28515625" customWidth="1"/>
    <col min="30" max="30" width="9.28515625" customWidth="1"/>
    <col min="31" max="33" width="12.28515625" customWidth="1"/>
    <col min="34" max="34" width="9.28515625" customWidth="1"/>
    <col min="35" max="36" width="11.140625" customWidth="1"/>
    <col min="37" max="37" width="9.28515625" customWidth="1"/>
    <col min="38" max="39" width="12.28515625" customWidth="1"/>
    <col min="40" max="40" width="9.28515625" customWidth="1"/>
    <col min="41" max="43" width="12.28515625" customWidth="1"/>
    <col min="44" max="44" width="9.28515625" customWidth="1"/>
    <col min="45" max="47" width="12.42578125" customWidth="1"/>
    <col min="48" max="48" width="9.28515625" customWidth="1"/>
  </cols>
  <sheetData>
    <row r="1" spans="1:33" s="6" customFormat="1" ht="12" x14ac:dyDescent="0.2">
      <c r="A1" s="3"/>
      <c r="B1" s="4"/>
      <c r="C1" s="5"/>
      <c r="I1" s="7"/>
    </row>
    <row r="2" spans="1:33" s="6" customFormat="1" ht="12" x14ac:dyDescent="0.2">
      <c r="A2" s="3"/>
      <c r="B2" s="4"/>
      <c r="C2" s="5"/>
      <c r="I2" s="7"/>
    </row>
    <row r="3" spans="1:33" s="6" customFormat="1" ht="12" x14ac:dyDescent="0.2">
      <c r="A3" s="3"/>
      <c r="B3" s="8"/>
      <c r="I3" s="7"/>
    </row>
    <row r="4" spans="1:33" s="6" customFormat="1" ht="12" customHeight="1" x14ac:dyDescent="0.2">
      <c r="A4" s="3"/>
      <c r="B4" s="4"/>
      <c r="C4" s="5"/>
      <c r="D4" s="5"/>
      <c r="E4" s="5"/>
      <c r="F4" s="5"/>
      <c r="G4" s="5"/>
      <c r="H4" s="5"/>
      <c r="I4" s="7"/>
    </row>
    <row r="5" spans="1:33" s="20" customFormat="1" ht="15" x14ac:dyDescent="0.2">
      <c r="A5" s="9"/>
      <c r="B5" s="10" t="s">
        <v>0</v>
      </c>
      <c r="C5" s="11"/>
      <c r="D5" s="15" t="s">
        <v>341</v>
      </c>
      <c r="E5" s="16"/>
      <c r="F5" s="17"/>
      <c r="G5" s="12"/>
      <c r="H5" s="13"/>
      <c r="I5" s="18"/>
      <c r="J5" s="19"/>
      <c r="K5" s="19"/>
      <c r="L5" s="19"/>
      <c r="M5" s="19"/>
      <c r="N5" s="19"/>
      <c r="O5" s="19"/>
      <c r="P5" s="19"/>
      <c r="Q5" s="19"/>
      <c r="R5" s="19"/>
      <c r="S5" s="19"/>
      <c r="T5" s="19"/>
      <c r="U5" s="19"/>
      <c r="V5" s="19"/>
      <c r="W5" s="19"/>
      <c r="X5" s="19"/>
      <c r="Y5" s="19"/>
      <c r="Z5" s="19"/>
      <c r="AA5" s="19"/>
      <c r="AB5" s="19"/>
      <c r="AC5" s="19"/>
      <c r="AD5" s="19"/>
      <c r="AE5" s="19"/>
      <c r="AF5" s="19"/>
      <c r="AG5" s="19"/>
    </row>
    <row r="6" spans="1:33" s="19" customFormat="1" ht="45" customHeight="1" x14ac:dyDescent="0.2">
      <c r="A6" s="21" t="s">
        <v>7</v>
      </c>
      <c r="B6" s="22" t="s">
        <v>1</v>
      </c>
      <c r="C6" s="23" t="s">
        <v>2</v>
      </c>
      <c r="D6" s="26" t="s">
        <v>5</v>
      </c>
      <c r="E6" s="24" t="s">
        <v>4</v>
      </c>
      <c r="F6" s="27" t="s">
        <v>72</v>
      </c>
      <c r="G6" s="24" t="s">
        <v>3</v>
      </c>
      <c r="H6" s="25" t="s">
        <v>71</v>
      </c>
      <c r="I6" s="28" t="s">
        <v>333</v>
      </c>
    </row>
    <row r="7" spans="1:33" x14ac:dyDescent="0.2">
      <c r="A7" s="29">
        <v>1</v>
      </c>
      <c r="B7" s="30" t="s">
        <v>6</v>
      </c>
      <c r="C7" s="31">
        <v>580168300</v>
      </c>
      <c r="D7" s="32">
        <v>0</v>
      </c>
      <c r="E7" s="33">
        <v>15000</v>
      </c>
      <c r="F7" s="33">
        <v>16074</v>
      </c>
      <c r="G7" s="33">
        <v>0</v>
      </c>
      <c r="H7" s="34" t="s">
        <v>7</v>
      </c>
      <c r="I7" s="35">
        <f>G7+F7+E7+D7</f>
        <v>31074</v>
      </c>
    </row>
    <row r="8" spans="1:33" ht="45" x14ac:dyDescent="0.2">
      <c r="A8" s="29">
        <f>A7+1</f>
        <v>2</v>
      </c>
      <c r="B8" s="30" t="s">
        <v>8</v>
      </c>
      <c r="C8" s="31">
        <v>580468379</v>
      </c>
      <c r="D8" s="32">
        <v>0</v>
      </c>
      <c r="E8" s="33">
        <v>0</v>
      </c>
      <c r="F8" s="33">
        <v>16851</v>
      </c>
      <c r="G8" s="33">
        <v>0</v>
      </c>
      <c r="H8" s="34" t="s">
        <v>9</v>
      </c>
      <c r="I8" s="35">
        <f t="shared" ref="I8:I63" si="0">G8+F8+E8+D8</f>
        <v>16851</v>
      </c>
    </row>
    <row r="9" spans="1:33" ht="36" x14ac:dyDescent="0.2">
      <c r="A9" s="29">
        <f t="shared" ref="A9:A63" si="1">A8+1</f>
        <v>3</v>
      </c>
      <c r="B9" s="30" t="s">
        <v>10</v>
      </c>
      <c r="C9" s="31">
        <v>580182558</v>
      </c>
      <c r="D9" s="32">
        <v>0</v>
      </c>
      <c r="E9" s="33">
        <v>0</v>
      </c>
      <c r="F9" s="33">
        <v>13827</v>
      </c>
      <c r="G9" s="33">
        <v>8000</v>
      </c>
      <c r="H9" s="34" t="s">
        <v>11</v>
      </c>
      <c r="I9" s="35">
        <f t="shared" si="0"/>
        <v>21827</v>
      </c>
    </row>
    <row r="10" spans="1:33" ht="22.5" customHeight="1" x14ac:dyDescent="0.2">
      <c r="A10" s="29">
        <f t="shared" si="1"/>
        <v>4</v>
      </c>
      <c r="B10" s="30" t="s">
        <v>12</v>
      </c>
      <c r="C10" s="31">
        <v>580313690</v>
      </c>
      <c r="D10" s="32">
        <v>0</v>
      </c>
      <c r="E10" s="33">
        <v>0</v>
      </c>
      <c r="F10" s="33">
        <v>5340</v>
      </c>
      <c r="G10" s="33">
        <v>0</v>
      </c>
      <c r="H10" s="34" t="s">
        <v>7</v>
      </c>
      <c r="I10" s="35">
        <f t="shared" si="0"/>
        <v>5340</v>
      </c>
    </row>
    <row r="11" spans="1:33" ht="24" x14ac:dyDescent="0.2">
      <c r="A11" s="29">
        <f t="shared" si="1"/>
        <v>5</v>
      </c>
      <c r="B11" s="30" t="s">
        <v>13</v>
      </c>
      <c r="C11" s="31">
        <v>580517522</v>
      </c>
      <c r="D11" s="32">
        <v>0</v>
      </c>
      <c r="E11" s="33">
        <v>0</v>
      </c>
      <c r="F11" s="33">
        <v>19722</v>
      </c>
      <c r="G11" s="33">
        <v>16000</v>
      </c>
      <c r="H11" s="34" t="s">
        <v>14</v>
      </c>
      <c r="I11" s="35">
        <f t="shared" si="0"/>
        <v>35722</v>
      </c>
    </row>
    <row r="12" spans="1:33" ht="45" x14ac:dyDescent="0.2">
      <c r="A12" s="29">
        <f t="shared" si="1"/>
        <v>6</v>
      </c>
      <c r="B12" s="30" t="s">
        <v>15</v>
      </c>
      <c r="C12" s="31">
        <v>580224061</v>
      </c>
      <c r="D12" s="32">
        <v>0</v>
      </c>
      <c r="E12" s="33">
        <v>10000</v>
      </c>
      <c r="F12" s="33">
        <v>6934</v>
      </c>
      <c r="G12" s="33">
        <v>0</v>
      </c>
      <c r="H12" s="34" t="s">
        <v>9</v>
      </c>
      <c r="I12" s="35">
        <f t="shared" si="0"/>
        <v>16934</v>
      </c>
    </row>
    <row r="13" spans="1:33" x14ac:dyDescent="0.2">
      <c r="A13" s="29">
        <f t="shared" si="1"/>
        <v>7</v>
      </c>
      <c r="B13" s="30" t="s">
        <v>16</v>
      </c>
      <c r="C13" s="31">
        <v>580132496</v>
      </c>
      <c r="D13" s="32">
        <v>10000</v>
      </c>
      <c r="E13" s="33">
        <v>0</v>
      </c>
      <c r="F13" s="33">
        <v>0</v>
      </c>
      <c r="G13" s="33">
        <v>0</v>
      </c>
      <c r="H13" s="34" t="s">
        <v>7</v>
      </c>
      <c r="I13" s="35">
        <f t="shared" si="0"/>
        <v>10000</v>
      </c>
    </row>
    <row r="14" spans="1:33" x14ac:dyDescent="0.2">
      <c r="A14" s="29">
        <f t="shared" si="1"/>
        <v>8</v>
      </c>
      <c r="B14" s="30" t="s">
        <v>17</v>
      </c>
      <c r="C14" s="31">
        <v>580490373</v>
      </c>
      <c r="D14" s="32">
        <v>10000</v>
      </c>
      <c r="E14" s="33">
        <v>0</v>
      </c>
      <c r="F14" s="33">
        <v>0</v>
      </c>
      <c r="G14" s="33">
        <v>0</v>
      </c>
      <c r="H14" s="34" t="s">
        <v>7</v>
      </c>
      <c r="I14" s="35">
        <f t="shared" si="0"/>
        <v>10000</v>
      </c>
    </row>
    <row r="15" spans="1:33" x14ac:dyDescent="0.2">
      <c r="A15" s="29">
        <f t="shared" si="1"/>
        <v>9</v>
      </c>
      <c r="B15" s="30" t="s">
        <v>18</v>
      </c>
      <c r="C15" s="31">
        <v>580388411</v>
      </c>
      <c r="D15" s="32">
        <v>0</v>
      </c>
      <c r="E15" s="33">
        <v>0</v>
      </c>
      <c r="F15" s="33">
        <v>9708</v>
      </c>
      <c r="G15" s="33">
        <v>0</v>
      </c>
      <c r="H15" s="34" t="s">
        <v>7</v>
      </c>
      <c r="I15" s="35">
        <f t="shared" si="0"/>
        <v>9708</v>
      </c>
    </row>
    <row r="16" spans="1:33" ht="24" x14ac:dyDescent="0.2">
      <c r="A16" s="29">
        <f t="shared" si="1"/>
        <v>10</v>
      </c>
      <c r="B16" s="30" t="s">
        <v>19</v>
      </c>
      <c r="C16" s="31">
        <v>580155331</v>
      </c>
      <c r="D16" s="32">
        <v>0</v>
      </c>
      <c r="E16" s="33">
        <v>10000</v>
      </c>
      <c r="F16" s="33">
        <v>30095</v>
      </c>
      <c r="G16" s="33">
        <v>0</v>
      </c>
      <c r="H16" s="34" t="s">
        <v>7</v>
      </c>
      <c r="I16" s="35">
        <f t="shared" si="0"/>
        <v>40095</v>
      </c>
    </row>
    <row r="17" spans="1:9" ht="24" x14ac:dyDescent="0.2">
      <c r="A17" s="29">
        <f t="shared" si="1"/>
        <v>11</v>
      </c>
      <c r="B17" s="30" t="s">
        <v>20</v>
      </c>
      <c r="C17" s="31">
        <v>580016350</v>
      </c>
      <c r="D17" s="32">
        <v>0</v>
      </c>
      <c r="E17" s="33">
        <v>0</v>
      </c>
      <c r="F17" s="33">
        <v>6560</v>
      </c>
      <c r="G17" s="33">
        <v>0</v>
      </c>
      <c r="H17" s="34" t="s">
        <v>7</v>
      </c>
      <c r="I17" s="35">
        <f t="shared" si="0"/>
        <v>6560</v>
      </c>
    </row>
    <row r="18" spans="1:9" ht="24" x14ac:dyDescent="0.2">
      <c r="A18" s="29">
        <f t="shared" si="1"/>
        <v>12</v>
      </c>
      <c r="B18" s="30" t="s">
        <v>21</v>
      </c>
      <c r="C18" s="31">
        <v>580090405</v>
      </c>
      <c r="D18" s="32">
        <v>0</v>
      </c>
      <c r="E18" s="33">
        <v>0</v>
      </c>
      <c r="F18" s="33">
        <v>83213</v>
      </c>
      <c r="G18" s="33">
        <v>0</v>
      </c>
      <c r="H18" s="34" t="s">
        <v>7</v>
      </c>
      <c r="I18" s="35">
        <f t="shared" si="0"/>
        <v>83213</v>
      </c>
    </row>
    <row r="19" spans="1:9" ht="36" x14ac:dyDescent="0.2">
      <c r="A19" s="29">
        <f t="shared" si="1"/>
        <v>13</v>
      </c>
      <c r="B19" s="30" t="s">
        <v>23</v>
      </c>
      <c r="C19" s="31">
        <v>513870717</v>
      </c>
      <c r="D19" s="32">
        <v>0</v>
      </c>
      <c r="E19" s="33">
        <v>0</v>
      </c>
      <c r="F19" s="33">
        <v>14033</v>
      </c>
      <c r="G19" s="33">
        <v>0</v>
      </c>
      <c r="H19" s="34" t="s">
        <v>7</v>
      </c>
      <c r="I19" s="35">
        <f t="shared" si="0"/>
        <v>14033</v>
      </c>
    </row>
    <row r="20" spans="1:9" ht="36" x14ac:dyDescent="0.2">
      <c r="A20" s="29">
        <f t="shared" si="1"/>
        <v>14</v>
      </c>
      <c r="B20" s="30" t="s">
        <v>24</v>
      </c>
      <c r="C20" s="31">
        <v>580070431</v>
      </c>
      <c r="D20" s="32">
        <v>0</v>
      </c>
      <c r="E20" s="33">
        <v>0</v>
      </c>
      <c r="F20" s="33">
        <v>12135</v>
      </c>
      <c r="G20" s="33">
        <v>0</v>
      </c>
      <c r="H20" s="34" t="s">
        <v>7</v>
      </c>
      <c r="I20" s="35">
        <f t="shared" si="0"/>
        <v>12135</v>
      </c>
    </row>
    <row r="21" spans="1:9" ht="36" x14ac:dyDescent="0.2">
      <c r="A21" s="29">
        <f t="shared" si="1"/>
        <v>15</v>
      </c>
      <c r="B21" s="30" t="s">
        <v>26</v>
      </c>
      <c r="C21" s="31">
        <v>580130474</v>
      </c>
      <c r="D21" s="32">
        <v>0</v>
      </c>
      <c r="E21" s="33">
        <v>0</v>
      </c>
      <c r="F21" s="33">
        <v>14035</v>
      </c>
      <c r="G21" s="33">
        <v>0</v>
      </c>
      <c r="H21" s="34" t="s">
        <v>7</v>
      </c>
      <c r="I21" s="35">
        <f t="shared" si="0"/>
        <v>14035</v>
      </c>
    </row>
    <row r="22" spans="1:9" ht="24" x14ac:dyDescent="0.2">
      <c r="A22" s="29">
        <f t="shared" si="1"/>
        <v>16</v>
      </c>
      <c r="B22" s="30" t="s">
        <v>27</v>
      </c>
      <c r="C22" s="31">
        <v>580087179</v>
      </c>
      <c r="D22" s="32">
        <v>0</v>
      </c>
      <c r="E22" s="33">
        <v>0</v>
      </c>
      <c r="F22" s="33">
        <v>6934</v>
      </c>
      <c r="G22" s="33">
        <v>0</v>
      </c>
      <c r="H22" s="34" t="s">
        <v>7</v>
      </c>
      <c r="I22" s="35">
        <f t="shared" si="0"/>
        <v>6934</v>
      </c>
    </row>
    <row r="23" spans="1:9" ht="24" x14ac:dyDescent="0.2">
      <c r="A23" s="29">
        <f t="shared" si="1"/>
        <v>17</v>
      </c>
      <c r="B23" s="30" t="s">
        <v>28</v>
      </c>
      <c r="C23" s="31">
        <v>580398758</v>
      </c>
      <c r="D23" s="32">
        <v>0</v>
      </c>
      <c r="E23" s="33">
        <v>0</v>
      </c>
      <c r="F23" s="33">
        <v>19749</v>
      </c>
      <c r="G23" s="33">
        <v>14000</v>
      </c>
      <c r="H23" s="34" t="s">
        <v>25</v>
      </c>
      <c r="I23" s="35">
        <f t="shared" si="0"/>
        <v>33749</v>
      </c>
    </row>
    <row r="24" spans="1:9" ht="24" x14ac:dyDescent="0.2">
      <c r="A24" s="29">
        <f t="shared" si="1"/>
        <v>18</v>
      </c>
      <c r="B24" s="30" t="s">
        <v>29</v>
      </c>
      <c r="C24" s="31">
        <v>580101715</v>
      </c>
      <c r="D24" s="32">
        <v>0</v>
      </c>
      <c r="E24" s="33">
        <v>10000</v>
      </c>
      <c r="F24" s="33">
        <v>4369</v>
      </c>
      <c r="G24" s="33">
        <v>0</v>
      </c>
      <c r="H24" s="34" t="s">
        <v>7</v>
      </c>
      <c r="I24" s="35">
        <f t="shared" si="0"/>
        <v>14369</v>
      </c>
    </row>
    <row r="25" spans="1:9" ht="24" x14ac:dyDescent="0.2">
      <c r="A25" s="29">
        <f t="shared" si="1"/>
        <v>19</v>
      </c>
      <c r="B25" s="30" t="s">
        <v>30</v>
      </c>
      <c r="C25" s="31">
        <v>580500270</v>
      </c>
      <c r="D25" s="32">
        <v>0</v>
      </c>
      <c r="E25" s="33">
        <v>0</v>
      </c>
      <c r="F25" s="33">
        <v>19443</v>
      </c>
      <c r="G25" s="33">
        <v>0</v>
      </c>
      <c r="H25" s="34" t="s">
        <v>7</v>
      </c>
      <c r="I25" s="35">
        <f t="shared" si="0"/>
        <v>19443</v>
      </c>
    </row>
    <row r="26" spans="1:9" ht="24" x14ac:dyDescent="0.2">
      <c r="A26" s="29">
        <f t="shared" si="1"/>
        <v>20</v>
      </c>
      <c r="B26" s="30" t="s">
        <v>31</v>
      </c>
      <c r="C26" s="31">
        <v>580454403</v>
      </c>
      <c r="D26" s="32">
        <v>0</v>
      </c>
      <c r="E26" s="33">
        <v>0</v>
      </c>
      <c r="F26" s="33">
        <v>39180</v>
      </c>
      <c r="G26" s="33">
        <v>0</v>
      </c>
      <c r="H26" s="34" t="s">
        <v>7</v>
      </c>
      <c r="I26" s="35">
        <f t="shared" si="0"/>
        <v>39180</v>
      </c>
    </row>
    <row r="27" spans="1:9" ht="22.5" customHeight="1" x14ac:dyDescent="0.2">
      <c r="A27" s="29">
        <f t="shared" si="1"/>
        <v>21</v>
      </c>
      <c r="B27" s="30" t="s">
        <v>32</v>
      </c>
      <c r="C27" s="31">
        <v>580310696</v>
      </c>
      <c r="D27" s="32">
        <v>0</v>
      </c>
      <c r="E27" s="33">
        <v>30000</v>
      </c>
      <c r="F27" s="33">
        <v>20151</v>
      </c>
      <c r="G27" s="33">
        <v>0</v>
      </c>
      <c r="H27" s="34" t="s">
        <v>7</v>
      </c>
      <c r="I27" s="35">
        <f t="shared" si="0"/>
        <v>50151</v>
      </c>
    </row>
    <row r="28" spans="1:9" ht="24" x14ac:dyDescent="0.2">
      <c r="A28" s="29">
        <f t="shared" si="1"/>
        <v>22</v>
      </c>
      <c r="B28" s="30" t="s">
        <v>33</v>
      </c>
      <c r="C28" s="31">
        <v>580019693</v>
      </c>
      <c r="D28" s="32">
        <v>0</v>
      </c>
      <c r="E28" s="33">
        <v>10000</v>
      </c>
      <c r="F28" s="33">
        <v>0</v>
      </c>
      <c r="G28" s="33">
        <v>0</v>
      </c>
      <c r="H28" s="34" t="s">
        <v>7</v>
      </c>
      <c r="I28" s="35">
        <f t="shared" si="0"/>
        <v>10000</v>
      </c>
    </row>
    <row r="29" spans="1:9" ht="24" x14ac:dyDescent="0.2">
      <c r="A29" s="29">
        <f t="shared" si="1"/>
        <v>23</v>
      </c>
      <c r="B29" s="30" t="s">
        <v>34</v>
      </c>
      <c r="C29" s="31">
        <v>580004059</v>
      </c>
      <c r="D29" s="32">
        <v>0</v>
      </c>
      <c r="E29" s="33">
        <v>0</v>
      </c>
      <c r="F29" s="33">
        <v>14271</v>
      </c>
      <c r="G29" s="33">
        <v>0</v>
      </c>
      <c r="H29" s="34" t="s">
        <v>7</v>
      </c>
      <c r="I29" s="35">
        <f t="shared" si="0"/>
        <v>14271</v>
      </c>
    </row>
    <row r="30" spans="1:9" x14ac:dyDescent="0.2">
      <c r="A30" s="29">
        <f t="shared" si="1"/>
        <v>24</v>
      </c>
      <c r="B30" s="30" t="s">
        <v>35</v>
      </c>
      <c r="C30" s="31">
        <v>580412922</v>
      </c>
      <c r="D30" s="32">
        <v>0</v>
      </c>
      <c r="E30" s="33">
        <v>0</v>
      </c>
      <c r="F30" s="33">
        <v>8737</v>
      </c>
      <c r="G30" s="33">
        <v>0</v>
      </c>
      <c r="H30" s="34" t="s">
        <v>7</v>
      </c>
      <c r="I30" s="35">
        <f t="shared" si="0"/>
        <v>8737</v>
      </c>
    </row>
    <row r="31" spans="1:9" ht="24" x14ac:dyDescent="0.2">
      <c r="A31" s="29">
        <f t="shared" si="1"/>
        <v>25</v>
      </c>
      <c r="B31" s="30" t="s">
        <v>36</v>
      </c>
      <c r="C31" s="31">
        <v>580278216</v>
      </c>
      <c r="D31" s="32">
        <v>0</v>
      </c>
      <c r="E31" s="33">
        <v>30000</v>
      </c>
      <c r="F31" s="33">
        <v>13751</v>
      </c>
      <c r="G31" s="33">
        <v>0</v>
      </c>
      <c r="H31" s="34" t="s">
        <v>7</v>
      </c>
      <c r="I31" s="35">
        <f t="shared" si="0"/>
        <v>43751</v>
      </c>
    </row>
    <row r="32" spans="1:9" ht="48" x14ac:dyDescent="0.2">
      <c r="A32" s="29">
        <f t="shared" si="1"/>
        <v>26</v>
      </c>
      <c r="B32" s="30" t="s">
        <v>37</v>
      </c>
      <c r="C32" s="31">
        <v>580176089</v>
      </c>
      <c r="D32" s="32">
        <v>0</v>
      </c>
      <c r="E32" s="33">
        <v>10000</v>
      </c>
      <c r="F32" s="33">
        <v>19971</v>
      </c>
      <c r="G32" s="33">
        <v>0</v>
      </c>
      <c r="H32" s="34" t="s">
        <v>7</v>
      </c>
      <c r="I32" s="35">
        <f t="shared" si="0"/>
        <v>29971</v>
      </c>
    </row>
    <row r="33" spans="1:9" ht="45" x14ac:dyDescent="0.2">
      <c r="A33" s="29">
        <f t="shared" si="1"/>
        <v>27</v>
      </c>
      <c r="B33" s="30" t="s">
        <v>38</v>
      </c>
      <c r="C33" s="31">
        <v>580479608</v>
      </c>
      <c r="D33" s="32">
        <v>0</v>
      </c>
      <c r="E33" s="33">
        <v>0</v>
      </c>
      <c r="F33" s="33">
        <v>19777</v>
      </c>
      <c r="G33" s="33">
        <v>0</v>
      </c>
      <c r="H33" s="34" t="s">
        <v>9</v>
      </c>
      <c r="I33" s="35">
        <f t="shared" si="0"/>
        <v>19777</v>
      </c>
    </row>
    <row r="34" spans="1:9" ht="22.5" customHeight="1" x14ac:dyDescent="0.2">
      <c r="A34" s="29">
        <f t="shared" si="1"/>
        <v>28</v>
      </c>
      <c r="B34" s="30" t="s">
        <v>39</v>
      </c>
      <c r="C34" s="31">
        <v>580325777</v>
      </c>
      <c r="D34" s="32">
        <v>0</v>
      </c>
      <c r="E34" s="33">
        <v>10000</v>
      </c>
      <c r="F34" s="33">
        <v>0</v>
      </c>
      <c r="G34" s="33">
        <v>0</v>
      </c>
      <c r="H34" s="34" t="s">
        <v>7</v>
      </c>
      <c r="I34" s="35">
        <f t="shared" si="0"/>
        <v>10000</v>
      </c>
    </row>
    <row r="35" spans="1:9" ht="48" x14ac:dyDescent="0.2">
      <c r="A35" s="29">
        <f t="shared" si="1"/>
        <v>29</v>
      </c>
      <c r="B35" s="30" t="s">
        <v>40</v>
      </c>
      <c r="C35" s="31">
        <v>580040459</v>
      </c>
      <c r="D35" s="32">
        <v>0</v>
      </c>
      <c r="E35" s="33">
        <v>10000</v>
      </c>
      <c r="F35" s="33">
        <v>9556</v>
      </c>
      <c r="G35" s="33">
        <v>0</v>
      </c>
      <c r="H35" s="34" t="s">
        <v>7</v>
      </c>
      <c r="I35" s="35">
        <f t="shared" si="0"/>
        <v>19556</v>
      </c>
    </row>
    <row r="36" spans="1:9" ht="24" x14ac:dyDescent="0.2">
      <c r="A36" s="29">
        <f t="shared" si="1"/>
        <v>30</v>
      </c>
      <c r="B36" s="30" t="s">
        <v>41</v>
      </c>
      <c r="C36" s="31">
        <v>580027738</v>
      </c>
      <c r="D36" s="39">
        <v>490000</v>
      </c>
      <c r="E36" s="33">
        <v>20000</v>
      </c>
      <c r="F36" s="33">
        <v>1082</v>
      </c>
      <c r="G36" s="33">
        <v>0</v>
      </c>
      <c r="H36" s="34" t="s">
        <v>7</v>
      </c>
      <c r="I36" s="35">
        <f t="shared" si="0"/>
        <v>511082</v>
      </c>
    </row>
    <row r="37" spans="1:9" ht="24" x14ac:dyDescent="0.2">
      <c r="A37" s="29">
        <f t="shared" si="1"/>
        <v>31</v>
      </c>
      <c r="B37" s="30" t="s">
        <v>42</v>
      </c>
      <c r="C37" s="31">
        <v>580014892</v>
      </c>
      <c r="D37" s="32">
        <v>10000</v>
      </c>
      <c r="E37" s="33">
        <v>0</v>
      </c>
      <c r="F37" s="33">
        <v>0</v>
      </c>
      <c r="G37" s="33">
        <v>0</v>
      </c>
      <c r="H37" s="34" t="s">
        <v>7</v>
      </c>
      <c r="I37" s="35">
        <f t="shared" si="0"/>
        <v>10000</v>
      </c>
    </row>
    <row r="38" spans="1:9" ht="36" x14ac:dyDescent="0.2">
      <c r="A38" s="29">
        <f t="shared" si="1"/>
        <v>32</v>
      </c>
      <c r="B38" s="30" t="s">
        <v>43</v>
      </c>
      <c r="C38" s="31">
        <v>580008688</v>
      </c>
      <c r="D38" s="32">
        <v>0</v>
      </c>
      <c r="E38" s="33">
        <v>30000</v>
      </c>
      <c r="F38" s="33">
        <v>0</v>
      </c>
      <c r="G38" s="33">
        <v>43000</v>
      </c>
      <c r="H38" s="34" t="s">
        <v>25</v>
      </c>
      <c r="I38" s="35">
        <f t="shared" si="0"/>
        <v>73000</v>
      </c>
    </row>
    <row r="39" spans="1:9" ht="24" x14ac:dyDescent="0.2">
      <c r="A39" s="29">
        <f t="shared" si="1"/>
        <v>33</v>
      </c>
      <c r="B39" s="30" t="s">
        <v>44</v>
      </c>
      <c r="C39" s="31">
        <v>580020329</v>
      </c>
      <c r="D39" s="32">
        <v>0</v>
      </c>
      <c r="E39" s="33">
        <v>10000</v>
      </c>
      <c r="F39" s="33">
        <v>5409</v>
      </c>
      <c r="G39" s="33">
        <v>0</v>
      </c>
      <c r="H39" s="34" t="s">
        <v>7</v>
      </c>
      <c r="I39" s="35">
        <f t="shared" si="0"/>
        <v>15409</v>
      </c>
    </row>
    <row r="40" spans="1:9" ht="22.5" customHeight="1" x14ac:dyDescent="0.2">
      <c r="A40" s="29">
        <f t="shared" si="1"/>
        <v>34</v>
      </c>
      <c r="B40" s="30" t="s">
        <v>45</v>
      </c>
      <c r="C40" s="31">
        <v>580037208</v>
      </c>
      <c r="D40" s="32">
        <v>5000</v>
      </c>
      <c r="E40" s="33">
        <v>25000</v>
      </c>
      <c r="F40" s="33">
        <v>14424</v>
      </c>
      <c r="G40" s="33">
        <v>0</v>
      </c>
      <c r="H40" s="34" t="s">
        <v>7</v>
      </c>
      <c r="I40" s="35">
        <f t="shared" si="0"/>
        <v>44424</v>
      </c>
    </row>
    <row r="41" spans="1:9" ht="36" x14ac:dyDescent="0.2">
      <c r="A41" s="29">
        <f t="shared" si="1"/>
        <v>35</v>
      </c>
      <c r="B41" s="30" t="s">
        <v>46</v>
      </c>
      <c r="C41" s="31">
        <v>580014876</v>
      </c>
      <c r="D41" s="32">
        <v>0</v>
      </c>
      <c r="E41" s="33">
        <v>10000</v>
      </c>
      <c r="F41" s="33">
        <v>6934</v>
      </c>
      <c r="G41" s="33">
        <v>39000</v>
      </c>
      <c r="H41" s="34" t="s">
        <v>25</v>
      </c>
      <c r="I41" s="35">
        <f t="shared" si="0"/>
        <v>55934</v>
      </c>
    </row>
    <row r="42" spans="1:9" ht="24" x14ac:dyDescent="0.2">
      <c r="A42" s="29">
        <f t="shared" si="1"/>
        <v>36</v>
      </c>
      <c r="B42" s="30" t="s">
        <v>47</v>
      </c>
      <c r="C42" s="31">
        <v>580053858</v>
      </c>
      <c r="D42" s="32">
        <v>0</v>
      </c>
      <c r="E42" s="33">
        <v>30000</v>
      </c>
      <c r="F42" s="33">
        <v>6074.5737561312862</v>
      </c>
      <c r="G42" s="33">
        <v>24000</v>
      </c>
      <c r="H42" s="34" t="s">
        <v>14</v>
      </c>
      <c r="I42" s="35">
        <f t="shared" si="0"/>
        <v>60074.573756131285</v>
      </c>
    </row>
    <row r="43" spans="1:9" ht="45" x14ac:dyDescent="0.2">
      <c r="A43" s="29">
        <f t="shared" si="1"/>
        <v>37</v>
      </c>
      <c r="B43" s="30" t="s">
        <v>48</v>
      </c>
      <c r="C43" s="31">
        <v>580485878</v>
      </c>
      <c r="D43" s="32">
        <v>0</v>
      </c>
      <c r="E43" s="33">
        <v>30000</v>
      </c>
      <c r="F43" s="33">
        <v>6934.4449270905097</v>
      </c>
      <c r="G43" s="33">
        <v>0</v>
      </c>
      <c r="H43" s="34" t="s">
        <v>49</v>
      </c>
      <c r="I43" s="35">
        <f t="shared" si="0"/>
        <v>36934.44492709051</v>
      </c>
    </row>
    <row r="44" spans="1:9" ht="24" x14ac:dyDescent="0.2">
      <c r="A44" s="29">
        <f t="shared" si="1"/>
        <v>38</v>
      </c>
      <c r="B44" s="30" t="s">
        <v>50</v>
      </c>
      <c r="C44" s="31">
        <v>580439727</v>
      </c>
      <c r="D44" s="32">
        <v>0</v>
      </c>
      <c r="E44" s="33">
        <v>0</v>
      </c>
      <c r="F44" s="33">
        <v>8044</v>
      </c>
      <c r="G44" s="33">
        <v>0</v>
      </c>
      <c r="H44" s="34" t="s">
        <v>7</v>
      </c>
      <c r="I44" s="35">
        <f t="shared" si="0"/>
        <v>8044</v>
      </c>
    </row>
    <row r="45" spans="1:9" ht="33.75" x14ac:dyDescent="0.2">
      <c r="A45" s="29">
        <f t="shared" si="1"/>
        <v>39</v>
      </c>
      <c r="B45" s="30" t="s">
        <v>51</v>
      </c>
      <c r="C45" s="31">
        <v>580558500</v>
      </c>
      <c r="D45" s="32">
        <v>0</v>
      </c>
      <c r="E45" s="33">
        <v>0</v>
      </c>
      <c r="F45" s="33">
        <v>0</v>
      </c>
      <c r="G45" s="33">
        <v>0</v>
      </c>
      <c r="H45" s="34" t="s">
        <v>22</v>
      </c>
      <c r="I45" s="35">
        <f t="shared" si="0"/>
        <v>0</v>
      </c>
    </row>
    <row r="46" spans="1:9" ht="22.5" customHeight="1" x14ac:dyDescent="0.2">
      <c r="A46" s="29">
        <f t="shared" si="1"/>
        <v>40</v>
      </c>
      <c r="B46" s="30" t="s">
        <v>52</v>
      </c>
      <c r="C46" s="31">
        <v>580317279</v>
      </c>
      <c r="D46" s="32">
        <v>0</v>
      </c>
      <c r="E46" s="33">
        <v>0</v>
      </c>
      <c r="F46" s="33">
        <v>9708</v>
      </c>
      <c r="G46" s="33">
        <v>0</v>
      </c>
      <c r="H46" s="34" t="s">
        <v>7</v>
      </c>
      <c r="I46" s="35">
        <f t="shared" si="0"/>
        <v>9708</v>
      </c>
    </row>
    <row r="47" spans="1:9" ht="22.5" customHeight="1" x14ac:dyDescent="0.2">
      <c r="A47" s="29">
        <f t="shared" si="1"/>
        <v>41</v>
      </c>
      <c r="B47" s="30" t="s">
        <v>53</v>
      </c>
      <c r="C47" s="31">
        <v>580447043</v>
      </c>
      <c r="D47" s="32">
        <v>0</v>
      </c>
      <c r="E47" s="33">
        <v>0</v>
      </c>
      <c r="F47" s="33">
        <v>12205</v>
      </c>
      <c r="G47" s="33">
        <v>0</v>
      </c>
      <c r="H47" s="34" t="s">
        <v>7</v>
      </c>
      <c r="I47" s="35">
        <f t="shared" si="0"/>
        <v>12205</v>
      </c>
    </row>
    <row r="48" spans="1:9" ht="24" x14ac:dyDescent="0.2">
      <c r="A48" s="29">
        <f t="shared" si="1"/>
        <v>42</v>
      </c>
      <c r="B48" s="30" t="s">
        <v>54</v>
      </c>
      <c r="C48" s="31">
        <v>580157592</v>
      </c>
      <c r="D48" s="32">
        <v>0</v>
      </c>
      <c r="E48" s="33">
        <v>10000</v>
      </c>
      <c r="F48" s="33">
        <v>5548</v>
      </c>
      <c r="G48" s="33">
        <v>0</v>
      </c>
      <c r="H48" s="34" t="s">
        <v>7</v>
      </c>
      <c r="I48" s="35">
        <f t="shared" si="0"/>
        <v>15548</v>
      </c>
    </row>
    <row r="49" spans="1:11" ht="24" x14ac:dyDescent="0.2">
      <c r="A49" s="29">
        <f t="shared" si="1"/>
        <v>43</v>
      </c>
      <c r="B49" s="30" t="s">
        <v>55</v>
      </c>
      <c r="C49" s="31">
        <v>580001733</v>
      </c>
      <c r="D49" s="32">
        <v>0</v>
      </c>
      <c r="E49" s="33">
        <v>10000</v>
      </c>
      <c r="F49" s="33">
        <v>54597</v>
      </c>
      <c r="G49" s="33">
        <v>0</v>
      </c>
      <c r="H49" s="34" t="s">
        <v>7</v>
      </c>
      <c r="I49" s="35">
        <f t="shared" si="0"/>
        <v>64597</v>
      </c>
    </row>
    <row r="50" spans="1:11" ht="24" x14ac:dyDescent="0.2">
      <c r="A50" s="29">
        <f t="shared" si="1"/>
        <v>44</v>
      </c>
      <c r="B50" s="30" t="s">
        <v>56</v>
      </c>
      <c r="C50" s="31">
        <v>580256063</v>
      </c>
      <c r="D50" s="32">
        <v>0</v>
      </c>
      <c r="E50" s="33">
        <v>0</v>
      </c>
      <c r="F50" s="33">
        <v>33149</v>
      </c>
      <c r="G50" s="33">
        <v>0</v>
      </c>
      <c r="H50" s="34" t="s">
        <v>7</v>
      </c>
      <c r="I50" s="35">
        <f t="shared" si="0"/>
        <v>33149</v>
      </c>
    </row>
    <row r="51" spans="1:11" ht="24" x14ac:dyDescent="0.2">
      <c r="A51" s="29">
        <f t="shared" si="1"/>
        <v>45</v>
      </c>
      <c r="B51" s="30" t="s">
        <v>57</v>
      </c>
      <c r="C51" s="31">
        <v>580451441</v>
      </c>
      <c r="D51" s="32">
        <v>0</v>
      </c>
      <c r="E51" s="33">
        <v>0</v>
      </c>
      <c r="F51" s="33">
        <v>13037</v>
      </c>
      <c r="G51" s="33">
        <v>0</v>
      </c>
      <c r="H51" s="34" t="s">
        <v>7</v>
      </c>
      <c r="I51" s="35">
        <f t="shared" si="0"/>
        <v>13037</v>
      </c>
    </row>
    <row r="52" spans="1:11" ht="22.5" customHeight="1" x14ac:dyDescent="0.2">
      <c r="A52" s="29">
        <f t="shared" si="1"/>
        <v>46</v>
      </c>
      <c r="B52" s="30" t="s">
        <v>58</v>
      </c>
      <c r="C52" s="31">
        <v>580307106</v>
      </c>
      <c r="D52" s="32">
        <v>0</v>
      </c>
      <c r="E52" s="33">
        <v>10000</v>
      </c>
      <c r="F52" s="33">
        <v>8405</v>
      </c>
      <c r="G52" s="33">
        <v>0</v>
      </c>
      <c r="H52" s="34" t="s">
        <v>7</v>
      </c>
      <c r="I52" s="35">
        <f t="shared" si="0"/>
        <v>18405</v>
      </c>
    </row>
    <row r="53" spans="1:11" ht="22.5" customHeight="1" x14ac:dyDescent="0.2">
      <c r="A53" s="29">
        <f t="shared" si="1"/>
        <v>47</v>
      </c>
      <c r="B53" s="30" t="s">
        <v>59</v>
      </c>
      <c r="C53" s="31">
        <v>580128544</v>
      </c>
      <c r="D53" s="32">
        <v>0</v>
      </c>
      <c r="E53" s="33">
        <v>0</v>
      </c>
      <c r="F53" s="33">
        <v>12482</v>
      </c>
      <c r="G53" s="33">
        <v>0</v>
      </c>
      <c r="H53" s="34" t="s">
        <v>7</v>
      </c>
      <c r="I53" s="35">
        <f t="shared" si="0"/>
        <v>12482</v>
      </c>
    </row>
    <row r="54" spans="1:11" ht="33.75" x14ac:dyDescent="0.2">
      <c r="A54" s="29">
        <f t="shared" si="1"/>
        <v>48</v>
      </c>
      <c r="B54" s="30" t="s">
        <v>60</v>
      </c>
      <c r="C54" s="31">
        <v>580031102</v>
      </c>
      <c r="D54" s="32">
        <v>0</v>
      </c>
      <c r="E54" s="33">
        <v>0</v>
      </c>
      <c r="F54" s="33">
        <v>0</v>
      </c>
      <c r="G54" s="33">
        <v>0</v>
      </c>
      <c r="H54" s="34" t="s">
        <v>22</v>
      </c>
      <c r="I54" s="35">
        <f t="shared" si="0"/>
        <v>0</v>
      </c>
    </row>
    <row r="55" spans="1:11" ht="24" x14ac:dyDescent="0.2">
      <c r="A55" s="29">
        <f t="shared" si="1"/>
        <v>49</v>
      </c>
      <c r="B55" s="30" t="s">
        <v>61</v>
      </c>
      <c r="C55" s="31">
        <v>580562742</v>
      </c>
      <c r="D55" s="32">
        <v>0</v>
      </c>
      <c r="E55" s="33">
        <v>10000</v>
      </c>
      <c r="F55" s="33">
        <v>4258</v>
      </c>
      <c r="G55" s="33">
        <v>0</v>
      </c>
      <c r="H55" s="34" t="s">
        <v>7</v>
      </c>
      <c r="I55" s="35">
        <f t="shared" si="0"/>
        <v>14258</v>
      </c>
    </row>
    <row r="56" spans="1:11" ht="24" x14ac:dyDescent="0.2">
      <c r="A56" s="29">
        <f t="shared" si="1"/>
        <v>50</v>
      </c>
      <c r="B56" s="30" t="s">
        <v>62</v>
      </c>
      <c r="C56" s="31">
        <v>580523199</v>
      </c>
      <c r="D56" s="32">
        <v>0</v>
      </c>
      <c r="E56" s="33">
        <v>0</v>
      </c>
      <c r="F56" s="33">
        <v>8502</v>
      </c>
      <c r="G56" s="33">
        <v>0</v>
      </c>
      <c r="H56" s="34" t="s">
        <v>7</v>
      </c>
      <c r="I56" s="35">
        <f t="shared" si="0"/>
        <v>8502</v>
      </c>
    </row>
    <row r="57" spans="1:11" x14ac:dyDescent="0.2">
      <c r="A57" s="29">
        <f t="shared" si="1"/>
        <v>51</v>
      </c>
      <c r="B57" s="30" t="s">
        <v>63</v>
      </c>
      <c r="C57" s="31">
        <v>580104057</v>
      </c>
      <c r="D57" s="32">
        <v>0</v>
      </c>
      <c r="E57" s="33">
        <v>30000</v>
      </c>
      <c r="F57" s="33">
        <v>3329</v>
      </c>
      <c r="G57" s="33">
        <v>0</v>
      </c>
      <c r="H57" s="34" t="s">
        <v>7</v>
      </c>
      <c r="I57" s="35">
        <f t="shared" si="0"/>
        <v>33329</v>
      </c>
    </row>
    <row r="58" spans="1:11" ht="22.5" customHeight="1" x14ac:dyDescent="0.2">
      <c r="A58" s="29">
        <f t="shared" si="1"/>
        <v>52</v>
      </c>
      <c r="B58" s="30" t="s">
        <v>64</v>
      </c>
      <c r="C58" s="31">
        <v>580541951</v>
      </c>
      <c r="D58" s="32">
        <v>0</v>
      </c>
      <c r="E58" s="33">
        <v>0</v>
      </c>
      <c r="F58" s="33">
        <v>38856</v>
      </c>
      <c r="G58" s="33">
        <v>0</v>
      </c>
      <c r="H58" s="34" t="s">
        <v>7</v>
      </c>
      <c r="I58" s="35">
        <f t="shared" si="0"/>
        <v>38856</v>
      </c>
    </row>
    <row r="59" spans="1:11" ht="24" x14ac:dyDescent="0.2">
      <c r="A59" s="29">
        <f t="shared" si="1"/>
        <v>53</v>
      </c>
      <c r="B59" s="30" t="s">
        <v>65</v>
      </c>
      <c r="C59" s="31">
        <v>580006864</v>
      </c>
      <c r="D59" s="32">
        <v>0</v>
      </c>
      <c r="E59" s="33">
        <v>0</v>
      </c>
      <c r="F59" s="33">
        <v>39734</v>
      </c>
      <c r="G59" s="33">
        <v>0</v>
      </c>
      <c r="H59" s="34" t="s">
        <v>7</v>
      </c>
      <c r="I59" s="35">
        <f t="shared" si="0"/>
        <v>39734</v>
      </c>
    </row>
    <row r="60" spans="1:11" ht="24" x14ac:dyDescent="0.2">
      <c r="A60" s="29">
        <f t="shared" si="1"/>
        <v>54</v>
      </c>
      <c r="B60" s="30" t="s">
        <v>66</v>
      </c>
      <c r="C60" s="31">
        <v>580346815</v>
      </c>
      <c r="D60" s="32">
        <v>0</v>
      </c>
      <c r="E60" s="33">
        <v>0</v>
      </c>
      <c r="F60" s="33">
        <v>11428</v>
      </c>
      <c r="G60" s="33">
        <v>0</v>
      </c>
      <c r="H60" s="34" t="s">
        <v>7</v>
      </c>
      <c r="I60" s="35">
        <f t="shared" si="0"/>
        <v>11428</v>
      </c>
    </row>
    <row r="61" spans="1:11" ht="56.25" x14ac:dyDescent="0.2">
      <c r="A61" s="29">
        <f t="shared" si="1"/>
        <v>55</v>
      </c>
      <c r="B61" s="30" t="s">
        <v>67</v>
      </c>
      <c r="C61" s="31">
        <v>580289650</v>
      </c>
      <c r="D61" s="32">
        <v>0</v>
      </c>
      <c r="E61" s="33">
        <v>0</v>
      </c>
      <c r="F61" s="33">
        <v>17447</v>
      </c>
      <c r="G61" s="33">
        <v>43000</v>
      </c>
      <c r="H61" s="34" t="s">
        <v>68</v>
      </c>
      <c r="I61" s="35">
        <f t="shared" si="0"/>
        <v>60447</v>
      </c>
    </row>
    <row r="62" spans="1:11" ht="24" x14ac:dyDescent="0.2">
      <c r="A62" s="29">
        <f t="shared" si="1"/>
        <v>56</v>
      </c>
      <c r="B62" s="30" t="s">
        <v>69</v>
      </c>
      <c r="C62" s="31">
        <v>580360147</v>
      </c>
      <c r="D62" s="32">
        <v>0</v>
      </c>
      <c r="E62" s="33">
        <v>10000</v>
      </c>
      <c r="F62" s="33">
        <v>3121</v>
      </c>
      <c r="G62" s="33">
        <v>0</v>
      </c>
      <c r="H62" s="34" t="s">
        <v>7</v>
      </c>
      <c r="I62" s="35">
        <f t="shared" si="0"/>
        <v>13121</v>
      </c>
    </row>
    <row r="63" spans="1:11" ht="22.5" customHeight="1" x14ac:dyDescent="0.2">
      <c r="A63" s="29">
        <f t="shared" si="1"/>
        <v>57</v>
      </c>
      <c r="B63" s="30" t="s">
        <v>70</v>
      </c>
      <c r="C63" s="31">
        <v>580573129</v>
      </c>
      <c r="D63" s="32">
        <v>0</v>
      </c>
      <c r="E63" s="33">
        <v>0</v>
      </c>
      <c r="F63" s="33">
        <v>8876</v>
      </c>
      <c r="G63" s="33">
        <v>0</v>
      </c>
      <c r="H63" s="34" t="s">
        <v>7</v>
      </c>
      <c r="I63" s="35">
        <f t="shared" si="0"/>
        <v>8876</v>
      </c>
    </row>
    <row r="64" spans="1:11" s="19" customFormat="1" ht="14.25" customHeight="1" x14ac:dyDescent="0.2">
      <c r="A64" s="29"/>
      <c r="C64" s="36"/>
      <c r="D64" s="37">
        <f>SUM(D7:D63)</f>
        <v>525000</v>
      </c>
      <c r="E64" s="37">
        <f>SUM(E7:E63)</f>
        <v>380000</v>
      </c>
      <c r="F64" s="37">
        <f>SUM(F7:F63)</f>
        <v>778000.01868322177</v>
      </c>
      <c r="G64" s="37">
        <f>SUM(G7:G63)</f>
        <v>187000</v>
      </c>
      <c r="H64" s="37"/>
      <c r="I64" s="37">
        <f>SUM(I7:I63)</f>
        <v>1870000.0186832219</v>
      </c>
      <c r="J64" s="38"/>
      <c r="K64" s="38"/>
    </row>
    <row r="65" spans="2:8" x14ac:dyDescent="0.2">
      <c r="B65"/>
      <c r="C65"/>
      <c r="H65"/>
    </row>
    <row r="66" spans="2:8" x14ac:dyDescent="0.2">
      <c r="B66"/>
      <c r="C66"/>
      <c r="H66"/>
    </row>
    <row r="67" spans="2:8" x14ac:dyDescent="0.2">
      <c r="B67"/>
      <c r="C67"/>
      <c r="H67"/>
    </row>
    <row r="68" spans="2:8" x14ac:dyDescent="0.2">
      <c r="B68"/>
      <c r="C68"/>
      <c r="H68"/>
    </row>
    <row r="69" spans="2:8" x14ac:dyDescent="0.2">
      <c r="B69"/>
      <c r="C69"/>
      <c r="H69"/>
    </row>
    <row r="70" spans="2:8" x14ac:dyDescent="0.2">
      <c r="B70"/>
      <c r="C70"/>
      <c r="H70"/>
    </row>
    <row r="71" spans="2:8" x14ac:dyDescent="0.2">
      <c r="B71"/>
      <c r="C71"/>
      <c r="H71"/>
    </row>
    <row r="72" spans="2:8" x14ac:dyDescent="0.2">
      <c r="B72"/>
      <c r="C72"/>
      <c r="H72"/>
    </row>
    <row r="73" spans="2:8" x14ac:dyDescent="0.2">
      <c r="B73"/>
      <c r="C73"/>
      <c r="H73"/>
    </row>
    <row r="74" spans="2:8" x14ac:dyDescent="0.2">
      <c r="B74"/>
      <c r="C74"/>
      <c r="H74"/>
    </row>
    <row r="75" spans="2:8" x14ac:dyDescent="0.2">
      <c r="B75"/>
      <c r="C75"/>
      <c r="H75"/>
    </row>
    <row r="76" spans="2:8" x14ac:dyDescent="0.2">
      <c r="B76"/>
      <c r="C76"/>
      <c r="H76"/>
    </row>
    <row r="77" spans="2:8" x14ac:dyDescent="0.2">
      <c r="B77"/>
      <c r="C77"/>
      <c r="H77"/>
    </row>
    <row r="78" spans="2:8" x14ac:dyDescent="0.2">
      <c r="B78"/>
      <c r="C78"/>
      <c r="H78"/>
    </row>
    <row r="79" spans="2:8" x14ac:dyDescent="0.2">
      <c r="B79"/>
      <c r="C79"/>
      <c r="H79"/>
    </row>
    <row r="80" spans="2:8" x14ac:dyDescent="0.2">
      <c r="B80"/>
      <c r="C80"/>
      <c r="H80"/>
    </row>
    <row r="81" spans="2:8" x14ac:dyDescent="0.2">
      <c r="B81"/>
      <c r="C81"/>
      <c r="H81"/>
    </row>
    <row r="82" spans="2:8" x14ac:dyDescent="0.2">
      <c r="B82"/>
      <c r="C82"/>
      <c r="H82"/>
    </row>
    <row r="83" spans="2:8" x14ac:dyDescent="0.2">
      <c r="B83"/>
      <c r="C83"/>
      <c r="H83"/>
    </row>
    <row r="84" spans="2:8" x14ac:dyDescent="0.2">
      <c r="B84"/>
      <c r="C84"/>
      <c r="H84"/>
    </row>
    <row r="85" spans="2:8" x14ac:dyDescent="0.2">
      <c r="B85"/>
      <c r="C85"/>
      <c r="H85"/>
    </row>
    <row r="86" spans="2:8" x14ac:dyDescent="0.2">
      <c r="B86"/>
      <c r="C86"/>
      <c r="H86"/>
    </row>
    <row r="87" spans="2:8" x14ac:dyDescent="0.2">
      <c r="B87"/>
      <c r="C87"/>
      <c r="H87"/>
    </row>
    <row r="88" spans="2:8" x14ac:dyDescent="0.2">
      <c r="B88"/>
      <c r="C88"/>
      <c r="H88"/>
    </row>
    <row r="89" spans="2:8" x14ac:dyDescent="0.2">
      <c r="B89"/>
      <c r="C89"/>
      <c r="H89"/>
    </row>
    <row r="90" spans="2:8" s="2" customFormat="1" x14ac:dyDescent="0.2">
      <c r="B90"/>
      <c r="C90"/>
      <c r="D90"/>
      <c r="E90"/>
      <c r="F90"/>
      <c r="G90"/>
      <c r="H90"/>
    </row>
    <row r="91" spans="2:8" x14ac:dyDescent="0.2">
      <c r="B91"/>
      <c r="C91"/>
      <c r="H91"/>
    </row>
    <row r="92" spans="2:8" x14ac:dyDescent="0.2">
      <c r="B92"/>
      <c r="C92"/>
      <c r="H92"/>
    </row>
    <row r="93" spans="2:8" x14ac:dyDescent="0.2">
      <c r="B93"/>
      <c r="C93"/>
      <c r="H93"/>
    </row>
    <row r="94" spans="2:8" x14ac:dyDescent="0.2">
      <c r="B94"/>
      <c r="C94"/>
      <c r="H94"/>
    </row>
    <row r="95" spans="2:8" x14ac:dyDescent="0.2">
      <c r="B95"/>
      <c r="C95"/>
      <c r="H95"/>
    </row>
    <row r="96" spans="2:8" x14ac:dyDescent="0.2">
      <c r="B96"/>
      <c r="C96"/>
      <c r="H96"/>
    </row>
    <row r="97" spans="2:8" x14ac:dyDescent="0.2">
      <c r="B97"/>
      <c r="C97"/>
      <c r="H97"/>
    </row>
    <row r="98" spans="2:8" x14ac:dyDescent="0.2">
      <c r="B98"/>
      <c r="C98"/>
      <c r="H98"/>
    </row>
    <row r="99" spans="2:8" x14ac:dyDescent="0.2">
      <c r="B99"/>
      <c r="C99"/>
      <c r="H99"/>
    </row>
    <row r="100" spans="2:8" x14ac:dyDescent="0.2">
      <c r="B100"/>
      <c r="C100"/>
      <c r="H100"/>
    </row>
    <row r="101" spans="2:8" x14ac:dyDescent="0.2">
      <c r="B101"/>
      <c r="C101"/>
      <c r="H101"/>
    </row>
    <row r="102" spans="2:8" x14ac:dyDescent="0.2">
      <c r="B102"/>
      <c r="C102"/>
      <c r="H102"/>
    </row>
    <row r="103" spans="2:8" x14ac:dyDescent="0.2">
      <c r="B103"/>
      <c r="C103"/>
      <c r="H103"/>
    </row>
    <row r="104" spans="2:8" x14ac:dyDescent="0.2">
      <c r="B104"/>
      <c r="C104"/>
      <c r="H104"/>
    </row>
    <row r="105" spans="2:8" x14ac:dyDescent="0.2">
      <c r="B105"/>
      <c r="C105"/>
      <c r="H105"/>
    </row>
    <row r="106" spans="2:8" x14ac:dyDescent="0.2">
      <c r="B106"/>
      <c r="C106"/>
      <c r="H106"/>
    </row>
    <row r="107" spans="2:8" x14ac:dyDescent="0.2">
      <c r="B107"/>
      <c r="C107"/>
      <c r="H107"/>
    </row>
    <row r="108" spans="2:8" x14ac:dyDescent="0.2">
      <c r="B108"/>
      <c r="C108"/>
      <c r="H108"/>
    </row>
    <row r="109" spans="2:8" x14ac:dyDescent="0.2">
      <c r="B109"/>
      <c r="C109"/>
      <c r="H109"/>
    </row>
    <row r="110" spans="2:8" x14ac:dyDescent="0.2">
      <c r="B110"/>
      <c r="C110"/>
      <c r="H110"/>
    </row>
    <row r="111" spans="2:8" x14ac:dyDescent="0.2">
      <c r="B111"/>
      <c r="C111"/>
      <c r="H111"/>
    </row>
    <row r="112" spans="2:8" x14ac:dyDescent="0.2">
      <c r="B112"/>
      <c r="C112"/>
      <c r="H112"/>
    </row>
    <row r="113" spans="2:8" x14ac:dyDescent="0.2">
      <c r="B113"/>
      <c r="C113"/>
      <c r="H113"/>
    </row>
    <row r="114" spans="2:8" x14ac:dyDescent="0.2">
      <c r="B114"/>
      <c r="C114"/>
      <c r="H114"/>
    </row>
    <row r="115" spans="2:8" x14ac:dyDescent="0.2">
      <c r="B115"/>
      <c r="C115"/>
      <c r="H115"/>
    </row>
    <row r="116" spans="2:8" x14ac:dyDescent="0.2">
      <c r="B116"/>
      <c r="C116"/>
      <c r="H116"/>
    </row>
    <row r="117" spans="2:8" x14ac:dyDescent="0.2">
      <c r="B117"/>
      <c r="C117"/>
      <c r="H117"/>
    </row>
    <row r="118" spans="2:8" x14ac:dyDescent="0.2">
      <c r="B118"/>
      <c r="C118"/>
      <c r="H118"/>
    </row>
    <row r="119" spans="2:8" x14ac:dyDescent="0.2">
      <c r="B119"/>
      <c r="C119"/>
      <c r="H119"/>
    </row>
    <row r="120" spans="2:8" x14ac:dyDescent="0.2">
      <c r="B120"/>
      <c r="C120"/>
      <c r="H120"/>
    </row>
    <row r="121" spans="2:8" x14ac:dyDescent="0.2">
      <c r="B121"/>
      <c r="C121"/>
      <c r="H121"/>
    </row>
    <row r="122" spans="2:8" x14ac:dyDescent="0.2">
      <c r="B122"/>
      <c r="C122"/>
      <c r="H122"/>
    </row>
    <row r="123" spans="2:8" x14ac:dyDescent="0.2">
      <c r="B123"/>
      <c r="C123"/>
      <c r="H123"/>
    </row>
    <row r="124" spans="2:8" x14ac:dyDescent="0.2">
      <c r="B124"/>
      <c r="C124"/>
      <c r="H124"/>
    </row>
    <row r="125" spans="2:8" x14ac:dyDescent="0.2">
      <c r="B125"/>
      <c r="C125"/>
      <c r="H125"/>
    </row>
    <row r="126" spans="2:8" x14ac:dyDescent="0.2">
      <c r="B126"/>
      <c r="C126"/>
      <c r="H126"/>
    </row>
    <row r="127" spans="2:8" x14ac:dyDescent="0.2">
      <c r="B127"/>
      <c r="C127"/>
      <c r="H127"/>
    </row>
    <row r="128" spans="2:8" x14ac:dyDescent="0.2">
      <c r="B128"/>
      <c r="C128"/>
      <c r="H128"/>
    </row>
    <row r="129" spans="2:8" x14ac:dyDescent="0.2">
      <c r="B129"/>
      <c r="C129"/>
      <c r="H129"/>
    </row>
    <row r="130" spans="2:8" x14ac:dyDescent="0.2">
      <c r="B130"/>
      <c r="C130"/>
      <c r="H130"/>
    </row>
    <row r="131" spans="2:8" x14ac:dyDescent="0.2">
      <c r="B131"/>
      <c r="C131"/>
      <c r="H131"/>
    </row>
    <row r="132" spans="2:8" x14ac:dyDescent="0.2">
      <c r="B132"/>
      <c r="C132"/>
      <c r="H132"/>
    </row>
    <row r="133" spans="2:8" x14ac:dyDescent="0.2">
      <c r="B133"/>
      <c r="C133"/>
      <c r="H133"/>
    </row>
    <row r="134" spans="2:8" x14ac:dyDescent="0.2">
      <c r="B134"/>
      <c r="C134"/>
      <c r="H134"/>
    </row>
    <row r="135" spans="2:8" x14ac:dyDescent="0.2">
      <c r="B135"/>
      <c r="C135"/>
      <c r="H135"/>
    </row>
    <row r="136" spans="2:8" x14ac:dyDescent="0.2">
      <c r="B136"/>
      <c r="C136"/>
      <c r="H136"/>
    </row>
    <row r="137" spans="2:8" x14ac:dyDescent="0.2">
      <c r="B137"/>
      <c r="C137"/>
      <c r="H137"/>
    </row>
    <row r="138" spans="2:8" x14ac:dyDescent="0.2">
      <c r="B138"/>
      <c r="C138"/>
      <c r="H138"/>
    </row>
    <row r="139" spans="2:8" x14ac:dyDescent="0.2">
      <c r="B139"/>
      <c r="C139"/>
      <c r="H139"/>
    </row>
    <row r="140" spans="2:8" x14ac:dyDescent="0.2">
      <c r="B140"/>
      <c r="C140"/>
      <c r="H140"/>
    </row>
    <row r="141" spans="2:8" x14ac:dyDescent="0.2">
      <c r="B141"/>
      <c r="C141"/>
      <c r="H141"/>
    </row>
    <row r="142" spans="2:8" x14ac:dyDescent="0.2">
      <c r="B142"/>
      <c r="C142"/>
      <c r="H142"/>
    </row>
    <row r="143" spans="2:8" x14ac:dyDescent="0.2">
      <c r="B143"/>
      <c r="C143"/>
      <c r="H143"/>
    </row>
    <row r="144" spans="2:8" x14ac:dyDescent="0.2">
      <c r="B144"/>
      <c r="C144"/>
      <c r="H144"/>
    </row>
    <row r="145" spans="2:8" x14ac:dyDescent="0.2">
      <c r="B145"/>
      <c r="C145"/>
      <c r="H145"/>
    </row>
    <row r="146" spans="2:8" x14ac:dyDescent="0.2">
      <c r="B146"/>
      <c r="C146"/>
      <c r="H146"/>
    </row>
    <row r="147" spans="2:8" x14ac:dyDescent="0.2">
      <c r="B147"/>
      <c r="C147"/>
      <c r="H147"/>
    </row>
    <row r="148" spans="2:8" x14ac:dyDescent="0.2">
      <c r="B148"/>
      <c r="C148"/>
      <c r="H148"/>
    </row>
    <row r="149" spans="2:8" x14ac:dyDescent="0.2">
      <c r="B149"/>
      <c r="C149"/>
      <c r="H149"/>
    </row>
    <row r="150" spans="2:8" x14ac:dyDescent="0.2">
      <c r="B150"/>
      <c r="C150"/>
      <c r="H150"/>
    </row>
    <row r="151" spans="2:8" x14ac:dyDescent="0.2">
      <c r="B151"/>
      <c r="C151"/>
      <c r="H151"/>
    </row>
    <row r="152" spans="2:8" x14ac:dyDescent="0.2">
      <c r="B152"/>
      <c r="C152"/>
      <c r="H152"/>
    </row>
    <row r="153" spans="2:8" x14ac:dyDescent="0.2">
      <c r="B153"/>
      <c r="C153"/>
      <c r="H153"/>
    </row>
    <row r="154" spans="2:8" x14ac:dyDescent="0.2">
      <c r="B154"/>
      <c r="C154"/>
      <c r="H154"/>
    </row>
    <row r="155" spans="2:8" x14ac:dyDescent="0.2">
      <c r="B155"/>
      <c r="C155"/>
      <c r="H155"/>
    </row>
    <row r="156" spans="2:8" x14ac:dyDescent="0.2">
      <c r="B156"/>
      <c r="C156"/>
      <c r="H156"/>
    </row>
    <row r="157" spans="2:8" x14ac:dyDescent="0.2">
      <c r="B157"/>
      <c r="C157"/>
      <c r="H157"/>
    </row>
    <row r="158" spans="2:8" x14ac:dyDescent="0.2">
      <c r="B158"/>
      <c r="C158"/>
      <c r="H158"/>
    </row>
    <row r="159" spans="2:8" x14ac:dyDescent="0.2">
      <c r="B159"/>
      <c r="C159"/>
      <c r="H159"/>
    </row>
    <row r="160" spans="2:8" x14ac:dyDescent="0.2">
      <c r="B160"/>
      <c r="C160"/>
      <c r="H160"/>
    </row>
    <row r="161" spans="2:8" x14ac:dyDescent="0.2">
      <c r="B161"/>
      <c r="C161"/>
      <c r="H161"/>
    </row>
    <row r="162" spans="2:8" x14ac:dyDescent="0.2">
      <c r="B162"/>
      <c r="C162"/>
      <c r="H162"/>
    </row>
    <row r="163" spans="2:8" x14ac:dyDescent="0.2">
      <c r="B163"/>
      <c r="C163"/>
      <c r="H163"/>
    </row>
    <row r="164" spans="2:8" x14ac:dyDescent="0.2">
      <c r="B164"/>
      <c r="C164"/>
      <c r="H164"/>
    </row>
    <row r="165" spans="2:8" x14ac:dyDescent="0.2">
      <c r="B165"/>
      <c r="C165"/>
      <c r="H165"/>
    </row>
    <row r="166" spans="2:8" x14ac:dyDescent="0.2">
      <c r="B166"/>
      <c r="C166"/>
      <c r="H166"/>
    </row>
    <row r="167" spans="2:8" x14ac:dyDescent="0.2">
      <c r="B167"/>
      <c r="C167"/>
      <c r="H167"/>
    </row>
    <row r="168" spans="2:8" x14ac:dyDescent="0.2">
      <c r="B168"/>
      <c r="C168"/>
      <c r="H168"/>
    </row>
    <row r="169" spans="2:8" x14ac:dyDescent="0.2">
      <c r="B169"/>
      <c r="C169"/>
      <c r="H169"/>
    </row>
    <row r="170" spans="2:8" x14ac:dyDescent="0.2">
      <c r="B170"/>
      <c r="C170"/>
      <c r="H170"/>
    </row>
    <row r="171" spans="2:8" x14ac:dyDescent="0.2">
      <c r="B171"/>
      <c r="C171"/>
      <c r="H171"/>
    </row>
    <row r="172" spans="2:8" x14ac:dyDescent="0.2">
      <c r="B172"/>
      <c r="C172"/>
      <c r="H172"/>
    </row>
    <row r="173" spans="2:8" x14ac:dyDescent="0.2">
      <c r="B173"/>
      <c r="C173"/>
      <c r="H173"/>
    </row>
    <row r="174" spans="2:8" x14ac:dyDescent="0.2">
      <c r="B174"/>
      <c r="C174"/>
      <c r="H174"/>
    </row>
    <row r="175" spans="2:8" x14ac:dyDescent="0.2">
      <c r="B175"/>
      <c r="C175"/>
      <c r="H175"/>
    </row>
    <row r="176" spans="2:8" x14ac:dyDescent="0.2">
      <c r="B176"/>
      <c r="C176"/>
      <c r="H176"/>
    </row>
    <row r="177" spans="2:8" x14ac:dyDescent="0.2">
      <c r="B177"/>
      <c r="C177"/>
      <c r="H177"/>
    </row>
    <row r="178" spans="2:8" x14ac:dyDescent="0.2">
      <c r="B178"/>
      <c r="C178"/>
      <c r="H178"/>
    </row>
    <row r="179" spans="2:8" x14ac:dyDescent="0.2">
      <c r="B179"/>
      <c r="C179"/>
      <c r="H179"/>
    </row>
    <row r="180" spans="2:8" x14ac:dyDescent="0.2">
      <c r="B180"/>
      <c r="C180"/>
      <c r="H180"/>
    </row>
    <row r="181" spans="2:8" x14ac:dyDescent="0.2">
      <c r="B181"/>
      <c r="C181"/>
      <c r="H181"/>
    </row>
    <row r="182" spans="2:8" x14ac:dyDescent="0.2">
      <c r="B182"/>
      <c r="C182"/>
      <c r="H182"/>
    </row>
    <row r="183" spans="2:8" x14ac:dyDescent="0.2">
      <c r="B183"/>
      <c r="C183"/>
      <c r="H183"/>
    </row>
    <row r="184" spans="2:8" x14ac:dyDescent="0.2">
      <c r="B184"/>
      <c r="C184"/>
      <c r="H184"/>
    </row>
    <row r="185" spans="2:8" x14ac:dyDescent="0.2">
      <c r="B185"/>
      <c r="C185"/>
      <c r="H185"/>
    </row>
    <row r="186" spans="2:8" x14ac:dyDescent="0.2">
      <c r="B186"/>
      <c r="C186"/>
      <c r="H186"/>
    </row>
    <row r="187" spans="2:8" x14ac:dyDescent="0.2">
      <c r="B187"/>
      <c r="C187"/>
      <c r="H187"/>
    </row>
    <row r="188" spans="2:8" x14ac:dyDescent="0.2">
      <c r="B188"/>
      <c r="C188"/>
      <c r="H188"/>
    </row>
    <row r="189" spans="2:8" x14ac:dyDescent="0.2">
      <c r="B189"/>
      <c r="C189"/>
      <c r="H189"/>
    </row>
    <row r="190" spans="2:8" x14ac:dyDescent="0.2">
      <c r="B190"/>
      <c r="C190"/>
      <c r="H190"/>
    </row>
    <row r="191" spans="2:8" x14ac:dyDescent="0.2">
      <c r="B191"/>
      <c r="C191"/>
      <c r="H191"/>
    </row>
    <row r="192" spans="2:8" x14ac:dyDescent="0.2">
      <c r="B192"/>
      <c r="C192"/>
      <c r="H192"/>
    </row>
    <row r="193" spans="2:8" x14ac:dyDescent="0.2">
      <c r="B193"/>
      <c r="C193"/>
      <c r="H193"/>
    </row>
    <row r="194" spans="2:8" x14ac:dyDescent="0.2">
      <c r="B194"/>
      <c r="C194"/>
      <c r="H194"/>
    </row>
    <row r="195" spans="2:8" x14ac:dyDescent="0.2">
      <c r="B195"/>
      <c r="C195"/>
      <c r="H195"/>
    </row>
    <row r="196" spans="2:8" x14ac:dyDescent="0.2">
      <c r="B196"/>
      <c r="C196"/>
      <c r="H196"/>
    </row>
    <row r="197" spans="2:8" x14ac:dyDescent="0.2">
      <c r="B197"/>
      <c r="C197"/>
      <c r="H197"/>
    </row>
    <row r="198" spans="2:8" x14ac:dyDescent="0.2">
      <c r="B198"/>
      <c r="C198"/>
      <c r="H198"/>
    </row>
    <row r="199" spans="2:8" x14ac:dyDescent="0.2">
      <c r="B199"/>
      <c r="C199"/>
      <c r="H199"/>
    </row>
    <row r="200" spans="2:8" x14ac:dyDescent="0.2">
      <c r="B200"/>
      <c r="C200"/>
      <c r="H200"/>
    </row>
    <row r="201" spans="2:8" x14ac:dyDescent="0.2">
      <c r="B201"/>
      <c r="C201"/>
      <c r="H201"/>
    </row>
    <row r="202" spans="2:8" x14ac:dyDescent="0.2">
      <c r="B202"/>
      <c r="C202"/>
      <c r="H202"/>
    </row>
    <row r="203" spans="2:8" x14ac:dyDescent="0.2">
      <c r="B203"/>
      <c r="C203"/>
      <c r="H203"/>
    </row>
    <row r="204" spans="2:8" x14ac:dyDescent="0.2">
      <c r="B204"/>
      <c r="C204"/>
      <c r="H204"/>
    </row>
    <row r="205" spans="2:8" x14ac:dyDescent="0.2">
      <c r="B205"/>
      <c r="C205"/>
      <c r="H205"/>
    </row>
    <row r="206" spans="2:8" x14ac:dyDescent="0.2">
      <c r="B206"/>
      <c r="C206"/>
      <c r="H206"/>
    </row>
    <row r="207" spans="2:8" x14ac:dyDescent="0.2">
      <c r="B207"/>
      <c r="C207"/>
      <c r="H207"/>
    </row>
    <row r="208" spans="2:8" x14ac:dyDescent="0.2">
      <c r="B208"/>
      <c r="C208"/>
      <c r="H208"/>
    </row>
    <row r="209" spans="2:8" x14ac:dyDescent="0.2">
      <c r="B209"/>
      <c r="C209"/>
      <c r="H209"/>
    </row>
    <row r="210" spans="2:8" x14ac:dyDescent="0.2">
      <c r="B210"/>
      <c r="C210"/>
      <c r="H210"/>
    </row>
    <row r="211" spans="2:8" x14ac:dyDescent="0.2">
      <c r="B211"/>
      <c r="C211"/>
      <c r="H211"/>
    </row>
    <row r="212" spans="2:8" x14ac:dyDescent="0.2">
      <c r="B212"/>
      <c r="C212"/>
      <c r="H212"/>
    </row>
    <row r="213" spans="2:8" x14ac:dyDescent="0.2">
      <c r="B213"/>
      <c r="C213"/>
      <c r="H213"/>
    </row>
    <row r="214" spans="2:8" x14ac:dyDescent="0.2">
      <c r="B214"/>
      <c r="C214"/>
      <c r="H214"/>
    </row>
    <row r="215" spans="2:8" x14ac:dyDescent="0.2">
      <c r="B215"/>
      <c r="C215"/>
      <c r="H215"/>
    </row>
    <row r="216" spans="2:8" x14ac:dyDescent="0.2">
      <c r="B216"/>
      <c r="C216"/>
      <c r="H216"/>
    </row>
    <row r="217" spans="2:8" x14ac:dyDescent="0.2">
      <c r="B217"/>
      <c r="C217"/>
      <c r="H217"/>
    </row>
    <row r="218" spans="2:8" x14ac:dyDescent="0.2">
      <c r="B218"/>
      <c r="C218"/>
      <c r="H218"/>
    </row>
    <row r="219" spans="2:8" x14ac:dyDescent="0.2">
      <c r="B219"/>
      <c r="C219"/>
      <c r="H219"/>
    </row>
    <row r="220" spans="2:8" x14ac:dyDescent="0.2">
      <c r="B220"/>
      <c r="C220"/>
      <c r="H220"/>
    </row>
    <row r="221" spans="2:8" x14ac:dyDescent="0.2">
      <c r="B221"/>
      <c r="C221"/>
      <c r="H221"/>
    </row>
    <row r="222" spans="2:8" x14ac:dyDescent="0.2">
      <c r="B222"/>
      <c r="C222"/>
      <c r="H222"/>
    </row>
    <row r="223" spans="2:8" x14ac:dyDescent="0.2">
      <c r="B223"/>
      <c r="C223"/>
      <c r="H223"/>
    </row>
    <row r="224" spans="2:8" x14ac:dyDescent="0.2">
      <c r="B224"/>
      <c r="C224"/>
      <c r="H224"/>
    </row>
    <row r="225" spans="2:8" x14ac:dyDescent="0.2">
      <c r="B225"/>
      <c r="C225"/>
      <c r="H225"/>
    </row>
    <row r="226" spans="2:8" x14ac:dyDescent="0.2">
      <c r="B226"/>
      <c r="C226"/>
      <c r="H226"/>
    </row>
    <row r="227" spans="2:8" x14ac:dyDescent="0.2">
      <c r="B227"/>
      <c r="C227"/>
      <c r="H227"/>
    </row>
    <row r="228" spans="2:8" x14ac:dyDescent="0.2">
      <c r="B228"/>
      <c r="C228"/>
      <c r="H228"/>
    </row>
    <row r="229" spans="2:8" x14ac:dyDescent="0.2">
      <c r="B229"/>
      <c r="C229"/>
      <c r="H229"/>
    </row>
    <row r="230" spans="2:8" x14ac:dyDescent="0.2">
      <c r="B230"/>
      <c r="C230"/>
      <c r="H230"/>
    </row>
    <row r="231" spans="2:8" x14ac:dyDescent="0.2">
      <c r="B231"/>
      <c r="C231"/>
      <c r="H231"/>
    </row>
    <row r="232" spans="2:8" x14ac:dyDescent="0.2">
      <c r="B232"/>
      <c r="C232"/>
      <c r="H232"/>
    </row>
    <row r="233" spans="2:8" x14ac:dyDescent="0.2">
      <c r="B233"/>
      <c r="C233"/>
      <c r="H233"/>
    </row>
    <row r="234" spans="2:8" x14ac:dyDescent="0.2">
      <c r="B234"/>
      <c r="C234"/>
      <c r="H234"/>
    </row>
    <row r="235" spans="2:8" x14ac:dyDescent="0.2">
      <c r="B235"/>
      <c r="C235"/>
      <c r="H235"/>
    </row>
    <row r="236" spans="2:8" x14ac:dyDescent="0.2">
      <c r="B236"/>
      <c r="C236"/>
      <c r="H236"/>
    </row>
    <row r="237" spans="2:8" x14ac:dyDescent="0.2">
      <c r="B237"/>
      <c r="C237"/>
      <c r="H237"/>
    </row>
    <row r="238" spans="2:8" x14ac:dyDescent="0.2">
      <c r="B238"/>
      <c r="C238"/>
      <c r="H238"/>
    </row>
    <row r="239" spans="2:8" x14ac:dyDescent="0.2">
      <c r="B239"/>
      <c r="C239"/>
      <c r="H239"/>
    </row>
    <row r="240" spans="2:8" x14ac:dyDescent="0.2">
      <c r="B240"/>
      <c r="C240"/>
      <c r="H240"/>
    </row>
    <row r="241" spans="2:8" x14ac:dyDescent="0.2">
      <c r="B241"/>
      <c r="C241"/>
      <c r="H241"/>
    </row>
    <row r="242" spans="2:8" x14ac:dyDescent="0.2">
      <c r="B242"/>
      <c r="C242"/>
      <c r="H242"/>
    </row>
    <row r="243" spans="2:8" x14ac:dyDescent="0.2">
      <c r="B243"/>
      <c r="C243"/>
      <c r="H243"/>
    </row>
    <row r="244" spans="2:8" x14ac:dyDescent="0.2">
      <c r="B244"/>
      <c r="C244"/>
      <c r="H244"/>
    </row>
    <row r="245" spans="2:8" x14ac:dyDescent="0.2">
      <c r="B245"/>
      <c r="C245"/>
      <c r="H245"/>
    </row>
    <row r="246" spans="2:8" x14ac:dyDescent="0.2">
      <c r="B246"/>
      <c r="C246"/>
      <c r="H246"/>
    </row>
    <row r="247" spans="2:8" x14ac:dyDescent="0.2">
      <c r="B247"/>
      <c r="C247"/>
      <c r="H247"/>
    </row>
    <row r="248" spans="2:8" x14ac:dyDescent="0.2">
      <c r="B248"/>
      <c r="C248"/>
      <c r="H248"/>
    </row>
    <row r="249" spans="2:8" x14ac:dyDescent="0.2">
      <c r="B249"/>
      <c r="C249"/>
      <c r="H249"/>
    </row>
    <row r="250" spans="2:8" x14ac:dyDescent="0.2">
      <c r="B250"/>
      <c r="C250"/>
      <c r="H250"/>
    </row>
    <row r="251" spans="2:8" x14ac:dyDescent="0.2">
      <c r="B251"/>
      <c r="C251"/>
      <c r="H251"/>
    </row>
    <row r="252" spans="2:8" x14ac:dyDescent="0.2">
      <c r="B252"/>
      <c r="C252"/>
      <c r="H252"/>
    </row>
    <row r="253" spans="2:8" x14ac:dyDescent="0.2">
      <c r="B253"/>
      <c r="C253"/>
      <c r="H253"/>
    </row>
    <row r="254" spans="2:8" x14ac:dyDescent="0.2">
      <c r="B254"/>
      <c r="C254"/>
      <c r="H254"/>
    </row>
    <row r="255" spans="2:8" x14ac:dyDescent="0.2">
      <c r="B255"/>
      <c r="C255"/>
      <c r="H255"/>
    </row>
    <row r="256" spans="2:8" x14ac:dyDescent="0.2">
      <c r="B256"/>
      <c r="C256"/>
      <c r="H256"/>
    </row>
    <row r="257" spans="2:8" x14ac:dyDescent="0.2">
      <c r="B257"/>
      <c r="C257"/>
      <c r="H257"/>
    </row>
    <row r="258" spans="2:8" x14ac:dyDescent="0.2">
      <c r="B258"/>
      <c r="C258"/>
      <c r="H258"/>
    </row>
    <row r="259" spans="2:8" x14ac:dyDescent="0.2">
      <c r="B259"/>
      <c r="C259"/>
      <c r="H259"/>
    </row>
    <row r="260" spans="2:8" x14ac:dyDescent="0.2">
      <c r="B260"/>
      <c r="C260"/>
      <c r="H260"/>
    </row>
    <row r="261" spans="2:8" x14ac:dyDescent="0.2">
      <c r="B261"/>
      <c r="C261"/>
      <c r="H261"/>
    </row>
    <row r="262" spans="2:8" x14ac:dyDescent="0.2">
      <c r="B262"/>
      <c r="C262"/>
      <c r="H262"/>
    </row>
    <row r="263" spans="2:8" x14ac:dyDescent="0.2">
      <c r="B263"/>
      <c r="C263"/>
      <c r="H263"/>
    </row>
    <row r="264" spans="2:8" x14ac:dyDescent="0.2">
      <c r="B264"/>
      <c r="C264"/>
      <c r="H264"/>
    </row>
    <row r="265" spans="2:8" x14ac:dyDescent="0.2">
      <c r="B265"/>
      <c r="C265"/>
      <c r="H265"/>
    </row>
    <row r="266" spans="2:8" x14ac:dyDescent="0.2">
      <c r="B266"/>
      <c r="C266"/>
      <c r="H266"/>
    </row>
    <row r="267" spans="2:8" x14ac:dyDescent="0.2">
      <c r="B267"/>
      <c r="C267"/>
      <c r="H267"/>
    </row>
    <row r="268" spans="2:8" x14ac:dyDescent="0.2">
      <c r="B268"/>
      <c r="C268"/>
      <c r="H268"/>
    </row>
    <row r="269" spans="2:8" x14ac:dyDescent="0.2">
      <c r="B269"/>
      <c r="C269"/>
      <c r="H269"/>
    </row>
    <row r="270" spans="2:8" x14ac:dyDescent="0.2">
      <c r="B270"/>
      <c r="C270"/>
      <c r="H270"/>
    </row>
    <row r="271" spans="2:8" x14ac:dyDescent="0.2">
      <c r="B271"/>
      <c r="C271"/>
      <c r="H271"/>
    </row>
    <row r="272" spans="2:8" x14ac:dyDescent="0.2">
      <c r="B272"/>
      <c r="C272"/>
      <c r="H272"/>
    </row>
    <row r="273" spans="2:8" x14ac:dyDescent="0.2">
      <c r="B273"/>
      <c r="C273"/>
      <c r="H273"/>
    </row>
    <row r="274" spans="2:8" x14ac:dyDescent="0.2">
      <c r="B274"/>
      <c r="C274"/>
      <c r="H274"/>
    </row>
    <row r="275" spans="2:8" x14ac:dyDescent="0.2">
      <c r="B275"/>
      <c r="C275"/>
      <c r="H275"/>
    </row>
    <row r="276" spans="2:8" x14ac:dyDescent="0.2">
      <c r="B276"/>
      <c r="C276"/>
      <c r="H276"/>
    </row>
    <row r="277" spans="2:8" x14ac:dyDescent="0.2">
      <c r="B277"/>
      <c r="C277"/>
      <c r="H277"/>
    </row>
    <row r="278" spans="2:8" x14ac:dyDescent="0.2">
      <c r="B278"/>
      <c r="C278"/>
      <c r="H278"/>
    </row>
    <row r="279" spans="2:8" x14ac:dyDescent="0.2">
      <c r="B279"/>
      <c r="C279"/>
      <c r="H279"/>
    </row>
    <row r="280" spans="2:8" x14ac:dyDescent="0.2">
      <c r="B280"/>
      <c r="C280"/>
      <c r="H280"/>
    </row>
    <row r="281" spans="2:8" x14ac:dyDescent="0.2">
      <c r="B281"/>
      <c r="C281"/>
      <c r="H281"/>
    </row>
    <row r="282" spans="2:8" x14ac:dyDescent="0.2">
      <c r="B282"/>
      <c r="C282"/>
      <c r="H282"/>
    </row>
    <row r="283" spans="2:8" x14ac:dyDescent="0.2">
      <c r="B283"/>
      <c r="C283"/>
      <c r="H283"/>
    </row>
    <row r="284" spans="2:8" x14ac:dyDescent="0.2">
      <c r="B284"/>
      <c r="C284"/>
      <c r="H284"/>
    </row>
    <row r="285" spans="2:8" x14ac:dyDescent="0.2">
      <c r="B285"/>
      <c r="C285"/>
      <c r="H285"/>
    </row>
    <row r="286" spans="2:8" x14ac:dyDescent="0.2">
      <c r="B286"/>
      <c r="C286"/>
      <c r="H286"/>
    </row>
    <row r="287" spans="2:8" x14ac:dyDescent="0.2">
      <c r="B287"/>
      <c r="C287"/>
      <c r="H287"/>
    </row>
    <row r="288" spans="2:8" x14ac:dyDescent="0.2">
      <c r="B288"/>
      <c r="C288"/>
      <c r="H288"/>
    </row>
    <row r="289" spans="2:8" x14ac:dyDescent="0.2">
      <c r="B289"/>
      <c r="C289"/>
      <c r="H289"/>
    </row>
    <row r="290" spans="2:8" x14ac:dyDescent="0.2">
      <c r="B290"/>
      <c r="C290"/>
      <c r="H290"/>
    </row>
    <row r="291" spans="2:8" x14ac:dyDescent="0.2">
      <c r="B291"/>
      <c r="C291"/>
      <c r="H291"/>
    </row>
    <row r="292" spans="2:8" x14ac:dyDescent="0.2">
      <c r="B292"/>
      <c r="C292"/>
      <c r="H292"/>
    </row>
    <row r="293" spans="2:8" x14ac:dyDescent="0.2">
      <c r="B293"/>
      <c r="C293"/>
      <c r="H293"/>
    </row>
    <row r="294" spans="2:8" x14ac:dyDescent="0.2">
      <c r="B294"/>
      <c r="C294"/>
      <c r="H294"/>
    </row>
    <row r="295" spans="2:8" x14ac:dyDescent="0.2">
      <c r="B295"/>
      <c r="C295"/>
      <c r="H295"/>
    </row>
    <row r="296" spans="2:8" x14ac:dyDescent="0.2">
      <c r="B296"/>
      <c r="C296"/>
      <c r="H296"/>
    </row>
    <row r="297" spans="2:8" x14ac:dyDescent="0.2">
      <c r="B297"/>
      <c r="C297"/>
      <c r="H297"/>
    </row>
    <row r="298" spans="2:8" x14ac:dyDescent="0.2">
      <c r="B298"/>
      <c r="C298"/>
      <c r="H298"/>
    </row>
    <row r="299" spans="2:8" x14ac:dyDescent="0.2">
      <c r="B299"/>
      <c r="C299"/>
      <c r="H299"/>
    </row>
    <row r="300" spans="2:8" x14ac:dyDescent="0.2">
      <c r="B300"/>
      <c r="C300"/>
      <c r="H300"/>
    </row>
    <row r="301" spans="2:8" x14ac:dyDescent="0.2">
      <c r="B301"/>
      <c r="C301"/>
      <c r="H301"/>
    </row>
    <row r="302" spans="2:8" x14ac:dyDescent="0.2">
      <c r="B302"/>
      <c r="C302"/>
      <c r="H302"/>
    </row>
    <row r="303" spans="2:8" x14ac:dyDescent="0.2">
      <c r="B303"/>
      <c r="C303"/>
      <c r="H303"/>
    </row>
    <row r="304" spans="2:8" x14ac:dyDescent="0.2">
      <c r="B304"/>
      <c r="C304"/>
      <c r="H304"/>
    </row>
    <row r="305" spans="2:8" x14ac:dyDescent="0.2">
      <c r="B305"/>
      <c r="C305"/>
      <c r="H305"/>
    </row>
    <row r="306" spans="2:8" x14ac:dyDescent="0.2">
      <c r="B306"/>
      <c r="C306"/>
      <c r="H306"/>
    </row>
    <row r="307" spans="2:8" x14ac:dyDescent="0.2">
      <c r="B307"/>
      <c r="C307"/>
      <c r="H307"/>
    </row>
    <row r="308" spans="2:8" x14ac:dyDescent="0.2">
      <c r="B308"/>
      <c r="C308"/>
      <c r="H308"/>
    </row>
    <row r="309" spans="2:8" x14ac:dyDescent="0.2">
      <c r="B309"/>
      <c r="C309"/>
      <c r="H309"/>
    </row>
    <row r="310" spans="2:8" x14ac:dyDescent="0.2">
      <c r="B310"/>
      <c r="C310"/>
      <c r="H310"/>
    </row>
    <row r="311" spans="2:8" x14ac:dyDescent="0.2">
      <c r="B311"/>
      <c r="C311"/>
      <c r="H311"/>
    </row>
    <row r="312" spans="2:8" x14ac:dyDescent="0.2">
      <c r="B312"/>
      <c r="C312"/>
      <c r="H312"/>
    </row>
    <row r="313" spans="2:8" x14ac:dyDescent="0.2">
      <c r="B313"/>
      <c r="C313"/>
      <c r="H313"/>
    </row>
    <row r="314" spans="2:8" x14ac:dyDescent="0.2">
      <c r="B314"/>
      <c r="C314"/>
      <c r="H314"/>
    </row>
    <row r="315" spans="2:8" x14ac:dyDescent="0.2">
      <c r="B315"/>
      <c r="C315"/>
      <c r="H315"/>
    </row>
    <row r="316" spans="2:8" x14ac:dyDescent="0.2">
      <c r="B316"/>
      <c r="C316"/>
      <c r="H316"/>
    </row>
    <row r="317" spans="2:8" x14ac:dyDescent="0.2">
      <c r="B317"/>
      <c r="C317"/>
      <c r="H317"/>
    </row>
    <row r="318" spans="2:8" x14ac:dyDescent="0.2">
      <c r="B318"/>
      <c r="C318"/>
      <c r="H318"/>
    </row>
    <row r="319" spans="2:8" x14ac:dyDescent="0.2">
      <c r="B319"/>
      <c r="C319"/>
      <c r="H319"/>
    </row>
    <row r="320" spans="2:8" x14ac:dyDescent="0.2">
      <c r="B320"/>
      <c r="C320"/>
      <c r="H320"/>
    </row>
    <row r="321" spans="2:8" x14ac:dyDescent="0.2">
      <c r="B321"/>
      <c r="C321"/>
      <c r="H321"/>
    </row>
    <row r="322" spans="2:8" x14ac:dyDescent="0.2">
      <c r="B322"/>
      <c r="C322"/>
      <c r="H322"/>
    </row>
    <row r="323" spans="2:8" x14ac:dyDescent="0.2">
      <c r="B323"/>
      <c r="C323"/>
      <c r="H323"/>
    </row>
    <row r="324" spans="2:8" x14ac:dyDescent="0.2">
      <c r="B324"/>
      <c r="C324"/>
      <c r="H324"/>
    </row>
    <row r="325" spans="2:8" x14ac:dyDescent="0.2">
      <c r="B325"/>
      <c r="C325"/>
      <c r="H325"/>
    </row>
    <row r="326" spans="2:8" x14ac:dyDescent="0.2">
      <c r="B326"/>
      <c r="C326"/>
      <c r="H326"/>
    </row>
    <row r="327" spans="2:8" x14ac:dyDescent="0.2">
      <c r="B327"/>
      <c r="C327"/>
      <c r="H327"/>
    </row>
    <row r="328" spans="2:8" x14ac:dyDescent="0.2">
      <c r="B328"/>
      <c r="C328"/>
      <c r="H328"/>
    </row>
    <row r="329" spans="2:8" x14ac:dyDescent="0.2">
      <c r="B329"/>
      <c r="C329"/>
      <c r="H329"/>
    </row>
    <row r="330" spans="2:8" x14ac:dyDescent="0.2">
      <c r="B330"/>
      <c r="C330"/>
      <c r="H330"/>
    </row>
    <row r="331" spans="2:8" x14ac:dyDescent="0.2">
      <c r="B331"/>
      <c r="C331"/>
      <c r="H331"/>
    </row>
    <row r="332" spans="2:8" x14ac:dyDescent="0.2">
      <c r="B332"/>
      <c r="C332"/>
      <c r="H332"/>
    </row>
    <row r="333" spans="2:8" x14ac:dyDescent="0.2">
      <c r="B333"/>
      <c r="C333"/>
      <c r="H333"/>
    </row>
    <row r="334" spans="2:8" x14ac:dyDescent="0.2">
      <c r="B334"/>
      <c r="C334"/>
      <c r="H334"/>
    </row>
    <row r="335" spans="2:8" x14ac:dyDescent="0.2">
      <c r="B335"/>
      <c r="C335"/>
      <c r="H335"/>
    </row>
    <row r="336" spans="2:8" x14ac:dyDescent="0.2">
      <c r="B336"/>
      <c r="C336"/>
      <c r="H336"/>
    </row>
    <row r="337" spans="2:8" x14ac:dyDescent="0.2">
      <c r="B337"/>
      <c r="C337"/>
      <c r="H337"/>
    </row>
    <row r="338" spans="2:8" x14ac:dyDescent="0.2">
      <c r="B338"/>
      <c r="C338"/>
      <c r="H338"/>
    </row>
    <row r="339" spans="2:8" x14ac:dyDescent="0.2">
      <c r="B339"/>
      <c r="C339"/>
      <c r="H339"/>
    </row>
    <row r="340" spans="2:8" x14ac:dyDescent="0.2">
      <c r="B340"/>
      <c r="C340"/>
      <c r="H340"/>
    </row>
    <row r="341" spans="2:8" x14ac:dyDescent="0.2">
      <c r="B341"/>
      <c r="C341"/>
      <c r="H341"/>
    </row>
    <row r="342" spans="2:8" x14ac:dyDescent="0.2">
      <c r="B342"/>
      <c r="C342"/>
      <c r="H342"/>
    </row>
    <row r="343" spans="2:8" x14ac:dyDescent="0.2">
      <c r="B343"/>
      <c r="C343"/>
      <c r="H343"/>
    </row>
    <row r="344" spans="2:8" x14ac:dyDescent="0.2">
      <c r="B344"/>
      <c r="C344"/>
      <c r="H344"/>
    </row>
    <row r="345" spans="2:8" x14ac:dyDescent="0.2">
      <c r="B345"/>
      <c r="C345"/>
      <c r="H345"/>
    </row>
    <row r="346" spans="2:8" x14ac:dyDescent="0.2">
      <c r="B346"/>
      <c r="C346"/>
      <c r="H346"/>
    </row>
    <row r="347" spans="2:8" x14ac:dyDescent="0.2">
      <c r="B347"/>
      <c r="C347"/>
      <c r="H347"/>
    </row>
    <row r="348" spans="2:8" x14ac:dyDescent="0.2">
      <c r="B348"/>
      <c r="C348"/>
      <c r="H348"/>
    </row>
    <row r="349" spans="2:8" x14ac:dyDescent="0.2">
      <c r="B349"/>
      <c r="C349"/>
      <c r="H349"/>
    </row>
    <row r="350" spans="2:8" x14ac:dyDescent="0.2">
      <c r="B350"/>
      <c r="C350"/>
      <c r="H350"/>
    </row>
    <row r="351" spans="2:8" x14ac:dyDescent="0.2">
      <c r="B351"/>
      <c r="C351"/>
      <c r="H351"/>
    </row>
    <row r="352" spans="2:8" x14ac:dyDescent="0.2">
      <c r="B352"/>
      <c r="C352"/>
      <c r="H352"/>
    </row>
    <row r="353" spans="2:8" x14ac:dyDescent="0.2">
      <c r="B353"/>
      <c r="C353"/>
      <c r="H353"/>
    </row>
    <row r="354" spans="2:8" x14ac:dyDescent="0.2">
      <c r="B354"/>
      <c r="C354"/>
      <c r="H354"/>
    </row>
    <row r="355" spans="2:8" x14ac:dyDescent="0.2">
      <c r="B355"/>
      <c r="C355"/>
      <c r="H355"/>
    </row>
    <row r="356" spans="2:8" x14ac:dyDescent="0.2">
      <c r="B356"/>
      <c r="C356"/>
      <c r="H356"/>
    </row>
    <row r="357" spans="2:8" x14ac:dyDescent="0.2">
      <c r="B357"/>
      <c r="C357"/>
      <c r="H357"/>
    </row>
    <row r="358" spans="2:8" x14ac:dyDescent="0.2">
      <c r="B358"/>
      <c r="C358"/>
      <c r="H358"/>
    </row>
    <row r="359" spans="2:8" x14ac:dyDescent="0.2">
      <c r="B359"/>
      <c r="C359"/>
      <c r="H359"/>
    </row>
    <row r="360" spans="2:8" x14ac:dyDescent="0.2">
      <c r="B360"/>
      <c r="C360"/>
      <c r="H360"/>
    </row>
    <row r="361" spans="2:8" x14ac:dyDescent="0.2">
      <c r="B361"/>
      <c r="C361"/>
      <c r="H361"/>
    </row>
    <row r="362" spans="2:8" x14ac:dyDescent="0.2">
      <c r="B362"/>
      <c r="C362"/>
      <c r="H362"/>
    </row>
    <row r="363" spans="2:8" x14ac:dyDescent="0.2">
      <c r="B363"/>
      <c r="C363"/>
      <c r="H363"/>
    </row>
    <row r="364" spans="2:8" x14ac:dyDescent="0.2">
      <c r="B364"/>
      <c r="C364"/>
      <c r="H364"/>
    </row>
    <row r="365" spans="2:8" x14ac:dyDescent="0.2">
      <c r="B365"/>
      <c r="C365"/>
      <c r="H365"/>
    </row>
    <row r="366" spans="2:8" x14ac:dyDescent="0.2">
      <c r="B366"/>
      <c r="C366"/>
      <c r="H366"/>
    </row>
    <row r="367" spans="2:8" x14ac:dyDescent="0.2">
      <c r="B367"/>
      <c r="C367"/>
      <c r="H367"/>
    </row>
    <row r="368" spans="2:8" x14ac:dyDescent="0.2">
      <c r="B368"/>
      <c r="C368"/>
      <c r="H368"/>
    </row>
    <row r="369" spans="2:8" x14ac:dyDescent="0.2">
      <c r="B369"/>
      <c r="C369"/>
      <c r="H369"/>
    </row>
    <row r="370" spans="2:8" x14ac:dyDescent="0.2">
      <c r="B370"/>
      <c r="C370"/>
      <c r="H370"/>
    </row>
    <row r="371" spans="2:8" x14ac:dyDescent="0.2">
      <c r="B371"/>
      <c r="C371"/>
      <c r="H371"/>
    </row>
    <row r="372" spans="2:8" x14ac:dyDescent="0.2">
      <c r="B372"/>
      <c r="C372"/>
      <c r="H372"/>
    </row>
    <row r="373" spans="2:8" x14ac:dyDescent="0.2">
      <c r="B373"/>
      <c r="C373"/>
      <c r="H373"/>
    </row>
    <row r="374" spans="2:8" x14ac:dyDescent="0.2">
      <c r="B374"/>
      <c r="C374"/>
      <c r="H374"/>
    </row>
    <row r="375" spans="2:8" x14ac:dyDescent="0.2">
      <c r="B375"/>
      <c r="C375"/>
      <c r="H375"/>
    </row>
    <row r="376" spans="2:8" x14ac:dyDescent="0.2">
      <c r="B376"/>
      <c r="C376"/>
      <c r="H376"/>
    </row>
    <row r="377" spans="2:8" x14ac:dyDescent="0.2">
      <c r="B377"/>
      <c r="C377"/>
      <c r="H377"/>
    </row>
    <row r="378" spans="2:8" x14ac:dyDescent="0.2">
      <c r="B378"/>
      <c r="C378"/>
      <c r="H378"/>
    </row>
    <row r="379" spans="2:8" x14ac:dyDescent="0.2">
      <c r="B379"/>
      <c r="C379"/>
      <c r="H379"/>
    </row>
    <row r="380" spans="2:8" x14ac:dyDescent="0.2">
      <c r="B380"/>
      <c r="C380"/>
      <c r="H380"/>
    </row>
    <row r="381" spans="2:8" x14ac:dyDescent="0.2">
      <c r="B381"/>
      <c r="C381"/>
      <c r="H381"/>
    </row>
    <row r="382" spans="2:8" x14ac:dyDescent="0.2">
      <c r="B382"/>
      <c r="C382"/>
      <c r="H382"/>
    </row>
    <row r="383" spans="2:8" x14ac:dyDescent="0.2">
      <c r="B383"/>
      <c r="C383"/>
      <c r="H383"/>
    </row>
    <row r="384" spans="2:8" x14ac:dyDescent="0.2">
      <c r="B384"/>
      <c r="C384"/>
      <c r="H384"/>
    </row>
    <row r="385" spans="2:8" x14ac:dyDescent="0.2">
      <c r="B385"/>
      <c r="C385"/>
      <c r="H385"/>
    </row>
    <row r="386" spans="2:8" x14ac:dyDescent="0.2">
      <c r="B386"/>
      <c r="C386"/>
      <c r="H386"/>
    </row>
    <row r="387" spans="2:8" x14ac:dyDescent="0.2">
      <c r="B387"/>
      <c r="C387"/>
      <c r="H387"/>
    </row>
    <row r="388" spans="2:8" x14ac:dyDescent="0.2">
      <c r="B388"/>
      <c r="C388"/>
      <c r="H388"/>
    </row>
    <row r="389" spans="2:8" x14ac:dyDescent="0.2">
      <c r="B389"/>
      <c r="C389"/>
      <c r="H389"/>
    </row>
    <row r="390" spans="2:8" x14ac:dyDescent="0.2">
      <c r="B390"/>
      <c r="C390"/>
      <c r="H390"/>
    </row>
    <row r="391" spans="2:8" x14ac:dyDescent="0.2">
      <c r="B391"/>
      <c r="C391"/>
      <c r="H391"/>
    </row>
    <row r="392" spans="2:8" x14ac:dyDescent="0.2">
      <c r="B392"/>
      <c r="C392"/>
      <c r="H392"/>
    </row>
    <row r="393" spans="2:8" x14ac:dyDescent="0.2">
      <c r="B393"/>
      <c r="C393"/>
      <c r="H393"/>
    </row>
    <row r="394" spans="2:8" x14ac:dyDescent="0.2">
      <c r="B394"/>
      <c r="C394"/>
      <c r="H394"/>
    </row>
    <row r="395" spans="2:8" x14ac:dyDescent="0.2">
      <c r="B395"/>
      <c r="C395"/>
      <c r="H395"/>
    </row>
    <row r="396" spans="2:8" x14ac:dyDescent="0.2">
      <c r="B396"/>
      <c r="C396"/>
      <c r="H396"/>
    </row>
    <row r="397" spans="2:8" x14ac:dyDescent="0.2">
      <c r="B397"/>
      <c r="C397"/>
      <c r="H397"/>
    </row>
    <row r="398" spans="2:8" x14ac:dyDescent="0.2">
      <c r="B398"/>
      <c r="C398"/>
      <c r="H398"/>
    </row>
    <row r="399" spans="2:8" x14ac:dyDescent="0.2">
      <c r="B399"/>
      <c r="C399"/>
      <c r="H399"/>
    </row>
    <row r="400" spans="2:8" x14ac:dyDescent="0.2">
      <c r="B400"/>
      <c r="C400"/>
      <c r="H400"/>
    </row>
    <row r="401" spans="2:8" x14ac:dyDescent="0.2">
      <c r="B401"/>
      <c r="C401"/>
      <c r="H401"/>
    </row>
    <row r="402" spans="2:8" x14ac:dyDescent="0.2">
      <c r="B402"/>
      <c r="C402"/>
      <c r="H402"/>
    </row>
    <row r="403" spans="2:8" x14ac:dyDescent="0.2">
      <c r="B403"/>
      <c r="C403"/>
      <c r="H403"/>
    </row>
    <row r="404" spans="2:8" x14ac:dyDescent="0.2">
      <c r="B404"/>
      <c r="C404"/>
      <c r="H404"/>
    </row>
    <row r="405" spans="2:8" x14ac:dyDescent="0.2">
      <c r="B405"/>
      <c r="C405"/>
      <c r="H405"/>
    </row>
    <row r="406" spans="2:8" x14ac:dyDescent="0.2">
      <c r="B406"/>
      <c r="C406"/>
      <c r="H406"/>
    </row>
    <row r="407" spans="2:8" x14ac:dyDescent="0.2">
      <c r="B407"/>
      <c r="C407"/>
      <c r="H407"/>
    </row>
    <row r="408" spans="2:8" x14ac:dyDescent="0.2">
      <c r="B408"/>
      <c r="C408"/>
      <c r="H408"/>
    </row>
    <row r="409" spans="2:8" x14ac:dyDescent="0.2">
      <c r="B409"/>
      <c r="C409"/>
      <c r="H409"/>
    </row>
    <row r="410" spans="2:8" x14ac:dyDescent="0.2">
      <c r="B410"/>
      <c r="C410"/>
      <c r="H410"/>
    </row>
    <row r="411" spans="2:8" x14ac:dyDescent="0.2">
      <c r="B411"/>
      <c r="C411"/>
      <c r="H411"/>
    </row>
    <row r="412" spans="2:8" x14ac:dyDescent="0.2">
      <c r="B412"/>
      <c r="C412"/>
      <c r="H412"/>
    </row>
    <row r="413" spans="2:8" x14ac:dyDescent="0.2">
      <c r="B413"/>
      <c r="C413"/>
      <c r="H413"/>
    </row>
    <row r="414" spans="2:8" x14ac:dyDescent="0.2">
      <c r="B414"/>
      <c r="C414"/>
      <c r="H414"/>
    </row>
    <row r="415" spans="2:8" x14ac:dyDescent="0.2">
      <c r="B415"/>
      <c r="C415"/>
      <c r="H415"/>
    </row>
    <row r="416" spans="2:8" x14ac:dyDescent="0.2">
      <c r="B416"/>
      <c r="C416"/>
      <c r="H416"/>
    </row>
    <row r="417" spans="2:8" x14ac:dyDescent="0.2">
      <c r="B417"/>
      <c r="C417"/>
      <c r="H417"/>
    </row>
    <row r="418" spans="2:8" x14ac:dyDescent="0.2">
      <c r="B418"/>
      <c r="C418"/>
      <c r="H418"/>
    </row>
    <row r="419" spans="2:8" x14ac:dyDescent="0.2">
      <c r="B419"/>
      <c r="C419"/>
      <c r="H419"/>
    </row>
    <row r="420" spans="2:8" x14ac:dyDescent="0.2">
      <c r="B420"/>
      <c r="C420"/>
      <c r="H420"/>
    </row>
    <row r="421" spans="2:8" x14ac:dyDescent="0.2">
      <c r="B421"/>
      <c r="C421"/>
      <c r="H421"/>
    </row>
    <row r="422" spans="2:8" x14ac:dyDescent="0.2">
      <c r="B422"/>
      <c r="C422"/>
      <c r="H422"/>
    </row>
  </sheetData>
  <printOptions horizontalCentered="1"/>
  <pageMargins left="0.27559055118110237" right="0.27559055118110237" top="0.19685039370078741" bottom="0.78740157480314965" header="0.11811023622047245" footer="0.19685039370078741"/>
  <pageSetup paperSize="9" orientation="landscape" horizontalDpi="300" verticalDpi="300" r:id="rId1"/>
  <headerFooter alignWithMargins="0">
    <oddFooter>&amp;L&amp;"Arial,מודגש"&amp;11&amp;P+25&amp;"Arial,רגיל"&amp;10
&amp;C&amp;"Arial,מודגש"&amp;12ועדת תמיכות 2-2018 פרוטוקול
תחום דת</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40"/>
  <sheetViews>
    <sheetView rightToLeft="1" view="pageBreakPreview" zoomScaleNormal="100" zoomScaleSheetLayoutView="100" workbookViewId="0">
      <pane ySplit="6" topLeftCell="A27" activePane="bottomLeft" state="frozen"/>
      <selection pane="bottomLeft" activeCell="F27" sqref="F27"/>
    </sheetView>
  </sheetViews>
  <sheetFormatPr defaultColWidth="12.42578125" defaultRowHeight="12.75" x14ac:dyDescent="0.2"/>
  <cols>
    <col min="1" max="1" width="2.7109375" style="115" bestFit="1" customWidth="1"/>
    <col min="2" max="2" width="11.28515625" style="116" customWidth="1"/>
    <col min="3" max="3" width="14.42578125" style="116" customWidth="1"/>
    <col min="4" max="4" width="9.140625" style="116" customWidth="1"/>
    <col min="5" max="5" width="9.42578125" style="115" customWidth="1"/>
    <col min="6" max="6" width="8.85546875" style="115" customWidth="1"/>
    <col min="7" max="7" width="4.85546875" style="115" customWidth="1"/>
    <col min="8" max="8" width="8.5703125" style="115" customWidth="1"/>
    <col min="9" max="9" width="9.85546875" style="116" customWidth="1"/>
    <col min="10" max="10" width="9.5703125" style="115" customWidth="1"/>
    <col min="11" max="11" width="9.85546875" style="115" customWidth="1"/>
    <col min="12" max="14" width="24.42578125" style="115" customWidth="1"/>
    <col min="15" max="15" width="9.42578125" style="115" customWidth="1"/>
    <col min="16" max="16" width="9.28515625" style="115" customWidth="1"/>
    <col min="17" max="19" width="12.42578125" style="115" customWidth="1"/>
    <col min="20" max="20" width="9.28515625" style="115" customWidth="1"/>
    <col min="21" max="21" width="12.42578125" style="115" customWidth="1"/>
    <col min="22" max="22" width="9.28515625" style="115" customWidth="1"/>
    <col min="23" max="24" width="12.42578125" style="115" customWidth="1"/>
    <col min="25" max="25" width="9.28515625" style="115" customWidth="1"/>
    <col min="26" max="29" width="12.28515625" style="115" customWidth="1"/>
    <col min="30" max="30" width="9.28515625" style="115" customWidth="1"/>
    <col min="31" max="33" width="12.28515625" style="115" customWidth="1"/>
    <col min="34" max="34" width="9.28515625" style="115" customWidth="1"/>
    <col min="35" max="37" width="12.28515625" style="115" customWidth="1"/>
    <col min="38" max="38" width="9.28515625" style="115" customWidth="1"/>
    <col min="39" max="40" width="11.140625" style="115" customWidth="1"/>
    <col min="41" max="41" width="9.28515625" style="115" customWidth="1"/>
    <col min="42" max="43" width="12.28515625" style="115" customWidth="1"/>
    <col min="44" max="44" width="9.28515625" style="115" customWidth="1"/>
    <col min="45" max="47" width="12.28515625" style="115" customWidth="1"/>
    <col min="48" max="48" width="9.28515625" style="115" customWidth="1"/>
    <col min="49" max="51" width="12.42578125" style="115" customWidth="1"/>
    <col min="52" max="52" width="9.28515625" style="115" customWidth="1"/>
    <col min="53" max="16384" width="12.42578125" style="115"/>
  </cols>
  <sheetData>
    <row r="1" spans="1:52" s="45" customFormat="1" ht="12" x14ac:dyDescent="0.2">
      <c r="A1" s="40"/>
      <c r="B1" s="41"/>
      <c r="C1" s="42"/>
      <c r="D1" s="43"/>
      <c r="F1" s="47"/>
      <c r="G1" s="48"/>
      <c r="I1" s="40"/>
      <c r="J1" s="42"/>
      <c r="K1" s="40"/>
      <c r="L1" s="40"/>
    </row>
    <row r="2" spans="1:52" s="45" customFormat="1" ht="12" x14ac:dyDescent="0.2">
      <c r="A2" s="40"/>
      <c r="B2" s="41"/>
      <c r="C2" s="49"/>
      <c r="D2" s="43"/>
      <c r="F2" s="47"/>
      <c r="G2" s="48"/>
      <c r="I2" s="40"/>
      <c r="J2" s="42"/>
      <c r="K2" s="40"/>
      <c r="L2" s="40"/>
    </row>
    <row r="3" spans="1:52" s="45" customFormat="1" ht="12" x14ac:dyDescent="0.2">
      <c r="A3" s="40"/>
      <c r="B3" s="41"/>
      <c r="C3" s="42"/>
      <c r="D3" s="40"/>
      <c r="F3" s="47"/>
      <c r="G3" s="51"/>
      <c r="I3" s="40"/>
      <c r="J3" s="42"/>
      <c r="K3" s="40"/>
      <c r="L3" s="40"/>
    </row>
    <row r="4" spans="1:52" s="45" customFormat="1" ht="12" x14ac:dyDescent="0.2">
      <c r="A4" s="40"/>
      <c r="B4" s="41"/>
      <c r="C4" s="49"/>
      <c r="D4" s="43"/>
      <c r="E4" s="44"/>
      <c r="F4" s="52"/>
      <c r="G4" s="48"/>
      <c r="H4" s="44"/>
      <c r="I4" s="43"/>
      <c r="J4" s="49"/>
      <c r="K4" s="40"/>
      <c r="L4" s="40"/>
    </row>
    <row r="5" spans="1:52" s="65" customFormat="1" ht="15" x14ac:dyDescent="0.2">
      <c r="A5" s="53"/>
      <c r="B5" s="54" t="s">
        <v>73</v>
      </c>
      <c r="C5" s="55" t="s">
        <v>74</v>
      </c>
      <c r="D5" s="56"/>
      <c r="E5" s="61" t="s">
        <v>341</v>
      </c>
      <c r="F5" s="62"/>
      <c r="G5" s="63"/>
      <c r="H5" s="57"/>
      <c r="I5" s="59"/>
      <c r="J5" s="60"/>
      <c r="K5" s="64"/>
      <c r="L5" s="64"/>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row>
    <row r="6" spans="1:52" s="64" customFormat="1" ht="37.5" customHeight="1" x14ac:dyDescent="0.2">
      <c r="A6" s="64" t="s">
        <v>7</v>
      </c>
      <c r="B6" s="66" t="s">
        <v>75</v>
      </c>
      <c r="C6" s="23" t="s">
        <v>1</v>
      </c>
      <c r="D6" s="23" t="s">
        <v>2</v>
      </c>
      <c r="E6" s="69" t="s">
        <v>151</v>
      </c>
      <c r="F6" s="70" t="s">
        <v>77</v>
      </c>
      <c r="G6" s="71" t="s">
        <v>150</v>
      </c>
      <c r="H6" s="67" t="s">
        <v>3</v>
      </c>
      <c r="I6" s="68" t="s">
        <v>71</v>
      </c>
      <c r="J6" s="72" t="s">
        <v>333</v>
      </c>
      <c r="K6" s="67"/>
    </row>
    <row r="7" spans="1:52" ht="42" x14ac:dyDescent="0.2">
      <c r="A7" s="114">
        <v>1</v>
      </c>
      <c r="B7" s="73" t="s">
        <v>78</v>
      </c>
      <c r="C7" s="30" t="s">
        <v>79</v>
      </c>
      <c r="D7" s="31">
        <v>580226934</v>
      </c>
      <c r="E7" s="32">
        <v>23917.190219551409</v>
      </c>
      <c r="F7" s="33">
        <v>0</v>
      </c>
      <c r="G7" s="58"/>
      <c r="H7" s="33">
        <v>40000</v>
      </c>
      <c r="I7" s="74" t="s">
        <v>136</v>
      </c>
      <c r="J7" s="35">
        <f>H7+F7+E7</f>
        <v>63917.190219551412</v>
      </c>
      <c r="K7" s="120"/>
      <c r="L7" s="120"/>
    </row>
    <row r="8" spans="1:52" ht="36" x14ac:dyDescent="0.2">
      <c r="A8" s="114">
        <f>A7+1</f>
        <v>2</v>
      </c>
      <c r="B8" s="73" t="s">
        <v>80</v>
      </c>
      <c r="C8" s="30" t="s">
        <v>81</v>
      </c>
      <c r="D8" s="31">
        <v>580331379</v>
      </c>
      <c r="E8" s="32">
        <v>7985.343145728757</v>
      </c>
      <c r="F8" s="33">
        <v>0</v>
      </c>
      <c r="G8" s="58"/>
      <c r="H8" s="33">
        <v>25000</v>
      </c>
      <c r="I8" s="74" t="s">
        <v>82</v>
      </c>
      <c r="J8" s="35">
        <f t="shared" ref="J8:J46" si="0">H8+F8+E8</f>
        <v>32985.343145728759</v>
      </c>
      <c r="K8" s="120"/>
      <c r="L8" s="120"/>
    </row>
    <row r="9" spans="1:52" ht="36" x14ac:dyDescent="0.2">
      <c r="A9" s="114">
        <f t="shared" ref="A9:A46" si="1">A8+1</f>
        <v>3</v>
      </c>
      <c r="B9" s="73" t="s">
        <v>83</v>
      </c>
      <c r="C9" s="30" t="s">
        <v>84</v>
      </c>
      <c r="D9" s="31">
        <v>580297984</v>
      </c>
      <c r="E9" s="32">
        <v>84576.280321687489</v>
      </c>
      <c r="F9" s="33">
        <v>0</v>
      </c>
      <c r="G9" s="58"/>
      <c r="H9" s="33">
        <v>10000</v>
      </c>
      <c r="I9" s="74" t="s">
        <v>86</v>
      </c>
      <c r="J9" s="35">
        <f t="shared" si="0"/>
        <v>94576.280321687489</v>
      </c>
      <c r="K9" s="120"/>
      <c r="L9" s="120"/>
    </row>
    <row r="10" spans="1:52" ht="42" x14ac:dyDescent="0.2">
      <c r="A10" s="114">
        <f t="shared" si="1"/>
        <v>4</v>
      </c>
      <c r="B10" s="73" t="s">
        <v>87</v>
      </c>
      <c r="C10" s="30" t="s">
        <v>88</v>
      </c>
      <c r="D10" s="31">
        <v>580451318</v>
      </c>
      <c r="E10" s="32">
        <v>7503.7368470564033</v>
      </c>
      <c r="F10" s="33">
        <v>0</v>
      </c>
      <c r="G10" s="58"/>
      <c r="H10" s="33">
        <v>40000</v>
      </c>
      <c r="I10" s="74" t="s">
        <v>136</v>
      </c>
      <c r="J10" s="35">
        <f t="shared" si="0"/>
        <v>47503.736847056403</v>
      </c>
      <c r="K10" s="120"/>
      <c r="L10" s="120"/>
    </row>
    <row r="11" spans="1:52" ht="73.5" x14ac:dyDescent="0.2">
      <c r="A11" s="114">
        <f t="shared" si="1"/>
        <v>5</v>
      </c>
      <c r="B11" s="73" t="s">
        <v>89</v>
      </c>
      <c r="C11" s="30" t="s">
        <v>90</v>
      </c>
      <c r="D11" s="31">
        <v>580297638</v>
      </c>
      <c r="E11" s="32">
        <v>43002.781765325301</v>
      </c>
      <c r="F11" s="33">
        <v>0</v>
      </c>
      <c r="G11" s="58"/>
      <c r="H11" s="33">
        <f>25000+60000</f>
        <v>85000</v>
      </c>
      <c r="I11" s="74" t="s">
        <v>501</v>
      </c>
      <c r="J11" s="35">
        <f t="shared" si="0"/>
        <v>128002.7817653253</v>
      </c>
      <c r="K11" s="120"/>
      <c r="L11" s="120"/>
    </row>
    <row r="12" spans="1:52" ht="36" x14ac:dyDescent="0.2">
      <c r="A12" s="114">
        <f t="shared" si="1"/>
        <v>6</v>
      </c>
      <c r="B12" s="73" t="s">
        <v>91</v>
      </c>
      <c r="C12" s="30" t="s">
        <v>92</v>
      </c>
      <c r="D12" s="31">
        <v>580442077</v>
      </c>
      <c r="E12" s="32">
        <v>40993.492107449463</v>
      </c>
      <c r="F12" s="33">
        <v>0</v>
      </c>
      <c r="G12" s="58"/>
      <c r="H12" s="33">
        <v>0</v>
      </c>
      <c r="I12" s="74" t="s">
        <v>7</v>
      </c>
      <c r="J12" s="35">
        <f t="shared" si="0"/>
        <v>40993.492107449463</v>
      </c>
      <c r="K12" s="120"/>
      <c r="L12" s="120"/>
    </row>
    <row r="13" spans="1:52" ht="24" x14ac:dyDescent="0.2">
      <c r="A13" s="114">
        <f t="shared" si="1"/>
        <v>7</v>
      </c>
      <c r="B13" s="73" t="s">
        <v>93</v>
      </c>
      <c r="C13" s="30" t="s">
        <v>94</v>
      </c>
      <c r="D13" s="31">
        <v>580033116</v>
      </c>
      <c r="E13" s="32">
        <v>21858.711684903432</v>
      </c>
      <c r="F13" s="33">
        <v>0</v>
      </c>
      <c r="G13" s="58"/>
      <c r="H13" s="33">
        <v>10000</v>
      </c>
      <c r="I13" s="74" t="s">
        <v>85</v>
      </c>
      <c r="J13" s="35">
        <f t="shared" si="0"/>
        <v>31858.711684903432</v>
      </c>
      <c r="K13" s="120"/>
      <c r="L13" s="120"/>
    </row>
    <row r="14" spans="1:52" ht="24" x14ac:dyDescent="0.2">
      <c r="A14" s="114">
        <f t="shared" si="1"/>
        <v>8</v>
      </c>
      <c r="B14" s="73" t="s">
        <v>95</v>
      </c>
      <c r="C14" s="30" t="s">
        <v>96</v>
      </c>
      <c r="D14" s="31">
        <v>580504496</v>
      </c>
      <c r="E14" s="32">
        <v>27249.59509262304</v>
      </c>
      <c r="F14" s="33">
        <v>0</v>
      </c>
      <c r="G14" s="58"/>
      <c r="H14" s="33">
        <v>0</v>
      </c>
      <c r="I14" s="74" t="s">
        <v>7</v>
      </c>
      <c r="J14" s="35">
        <f t="shared" si="0"/>
        <v>27249.59509262304</v>
      </c>
      <c r="K14" s="120"/>
      <c r="L14" s="120"/>
    </row>
    <row r="15" spans="1:52" ht="31.5" x14ac:dyDescent="0.2">
      <c r="A15" s="114">
        <f t="shared" si="1"/>
        <v>9</v>
      </c>
      <c r="B15" s="121"/>
      <c r="C15" s="30" t="s">
        <v>97</v>
      </c>
      <c r="D15" s="31">
        <v>580041831</v>
      </c>
      <c r="E15" s="32">
        <v>0</v>
      </c>
      <c r="F15" s="33">
        <v>0</v>
      </c>
      <c r="G15" s="58"/>
      <c r="H15" s="33">
        <v>0</v>
      </c>
      <c r="I15" s="74" t="s">
        <v>98</v>
      </c>
      <c r="J15" s="35">
        <f t="shared" si="0"/>
        <v>0</v>
      </c>
      <c r="K15" s="120"/>
      <c r="L15" s="120"/>
    </row>
    <row r="16" spans="1:52" ht="24" x14ac:dyDescent="0.2">
      <c r="A16" s="114">
        <f t="shared" si="1"/>
        <v>10</v>
      </c>
      <c r="B16" s="121"/>
      <c r="C16" s="30" t="s">
        <v>99</v>
      </c>
      <c r="D16" s="31">
        <v>580013340</v>
      </c>
      <c r="E16" s="32">
        <v>41635.641304577963</v>
      </c>
      <c r="F16" s="33">
        <v>0</v>
      </c>
      <c r="G16" s="58"/>
      <c r="H16" s="33">
        <v>0</v>
      </c>
      <c r="I16" s="74" t="s">
        <v>7</v>
      </c>
      <c r="J16" s="35">
        <f t="shared" si="0"/>
        <v>41635.641304577963</v>
      </c>
      <c r="K16" s="120"/>
      <c r="L16" s="120"/>
    </row>
    <row r="17" spans="1:12" ht="48" x14ac:dyDescent="0.2">
      <c r="A17" s="114">
        <f t="shared" si="1"/>
        <v>11</v>
      </c>
      <c r="B17" s="73" t="s">
        <v>100</v>
      </c>
      <c r="C17" s="30" t="s">
        <v>101</v>
      </c>
      <c r="D17" s="31">
        <v>580235869</v>
      </c>
      <c r="E17" s="32">
        <v>35421.366482999169</v>
      </c>
      <c r="F17" s="33">
        <v>0</v>
      </c>
      <c r="G17" s="58"/>
      <c r="H17" s="33">
        <v>0</v>
      </c>
      <c r="I17" s="74" t="s">
        <v>7</v>
      </c>
      <c r="J17" s="35">
        <f t="shared" si="0"/>
        <v>35421.366482999169</v>
      </c>
      <c r="K17" s="120"/>
      <c r="L17" s="120"/>
    </row>
    <row r="18" spans="1:12" ht="24" x14ac:dyDescent="0.2">
      <c r="A18" s="114">
        <f t="shared" si="1"/>
        <v>12</v>
      </c>
      <c r="B18" s="73" t="s">
        <v>102</v>
      </c>
      <c r="C18" s="30" t="s">
        <v>103</v>
      </c>
      <c r="D18" s="31">
        <v>580106805</v>
      </c>
      <c r="E18" s="32">
        <v>122809.60616145104</v>
      </c>
      <c r="F18" s="33">
        <v>164827</v>
      </c>
      <c r="G18" s="58">
        <v>0.33</v>
      </c>
      <c r="H18" s="33">
        <v>10000</v>
      </c>
      <c r="I18" s="74" t="s">
        <v>104</v>
      </c>
      <c r="J18" s="35">
        <f t="shared" si="0"/>
        <v>297636.60616145103</v>
      </c>
      <c r="K18" s="120"/>
      <c r="L18" s="120"/>
    </row>
    <row r="19" spans="1:12" x14ac:dyDescent="0.2">
      <c r="A19" s="114">
        <f t="shared" si="1"/>
        <v>13</v>
      </c>
      <c r="B19" s="121"/>
      <c r="C19" s="30" t="s">
        <v>105</v>
      </c>
      <c r="D19" s="31">
        <v>580400224</v>
      </c>
      <c r="E19" s="32">
        <v>6140.4803080725533</v>
      </c>
      <c r="F19" s="33">
        <v>0</v>
      </c>
      <c r="G19" s="58"/>
      <c r="H19" s="33">
        <v>10000</v>
      </c>
      <c r="I19" s="74" t="s">
        <v>104</v>
      </c>
      <c r="J19" s="35">
        <f t="shared" si="0"/>
        <v>16140.480308072554</v>
      </c>
      <c r="K19" s="120"/>
      <c r="L19" s="120"/>
    </row>
    <row r="20" spans="1:12" ht="24" x14ac:dyDescent="0.2">
      <c r="A20" s="114">
        <f t="shared" si="1"/>
        <v>14</v>
      </c>
      <c r="B20" s="121"/>
      <c r="C20" s="30" t="s">
        <v>106</v>
      </c>
      <c r="D20" s="31">
        <v>580415040</v>
      </c>
      <c r="E20" s="32">
        <v>235435.56945903981</v>
      </c>
      <c r="F20" s="33">
        <v>156540</v>
      </c>
      <c r="G20" s="58">
        <v>0.33</v>
      </c>
      <c r="H20" s="33">
        <v>0</v>
      </c>
      <c r="I20" s="74" t="s">
        <v>7</v>
      </c>
      <c r="J20" s="35">
        <f t="shared" si="0"/>
        <v>391975.56945903983</v>
      </c>
      <c r="K20" s="120"/>
      <c r="L20" s="120"/>
    </row>
    <row r="21" spans="1:12" ht="36" x14ac:dyDescent="0.2">
      <c r="A21" s="114">
        <f t="shared" si="1"/>
        <v>15</v>
      </c>
      <c r="B21" s="121"/>
      <c r="C21" s="30" t="s">
        <v>107</v>
      </c>
      <c r="D21" s="31">
        <v>580321552</v>
      </c>
      <c r="E21" s="32">
        <v>114171.76415945651</v>
      </c>
      <c r="F21" s="33">
        <v>0</v>
      </c>
      <c r="G21" s="58"/>
      <c r="H21" s="33">
        <v>12000</v>
      </c>
      <c r="I21" s="74" t="s">
        <v>108</v>
      </c>
      <c r="J21" s="35">
        <f t="shared" si="0"/>
        <v>126171.76415945651</v>
      </c>
      <c r="K21" s="120"/>
      <c r="L21" s="120"/>
    </row>
    <row r="22" spans="1:12" ht="21" x14ac:dyDescent="0.2">
      <c r="A22" s="114">
        <f t="shared" si="1"/>
        <v>16</v>
      </c>
      <c r="B22" s="121"/>
      <c r="C22" s="30" t="s">
        <v>109</v>
      </c>
      <c r="D22" s="31">
        <v>580410611</v>
      </c>
      <c r="E22" s="32">
        <v>10290.333333333334</v>
      </c>
      <c r="F22" s="33">
        <v>0</v>
      </c>
      <c r="G22" s="58"/>
      <c r="H22" s="33">
        <v>10000</v>
      </c>
      <c r="I22" s="74" t="s">
        <v>110</v>
      </c>
      <c r="J22" s="35">
        <f t="shared" si="0"/>
        <v>20290.333333333336</v>
      </c>
      <c r="K22" s="120"/>
      <c r="L22" s="120"/>
    </row>
    <row r="23" spans="1:12" ht="24" x14ac:dyDescent="0.2">
      <c r="A23" s="114">
        <f t="shared" si="1"/>
        <v>17</v>
      </c>
      <c r="B23" s="121"/>
      <c r="C23" s="30" t="s">
        <v>111</v>
      </c>
      <c r="D23" s="31">
        <v>580203107</v>
      </c>
      <c r="E23" s="32">
        <v>163109</v>
      </c>
      <c r="F23" s="33">
        <v>588807</v>
      </c>
      <c r="G23" s="58">
        <v>0.33</v>
      </c>
      <c r="H23" s="33">
        <v>0</v>
      </c>
      <c r="I23" s="74" t="s">
        <v>7</v>
      </c>
      <c r="J23" s="35">
        <f t="shared" si="0"/>
        <v>751916</v>
      </c>
      <c r="K23" s="120"/>
      <c r="L23" s="120"/>
    </row>
    <row r="24" spans="1:12" ht="24" x14ac:dyDescent="0.2">
      <c r="A24" s="114">
        <f t="shared" si="1"/>
        <v>18</v>
      </c>
      <c r="B24" s="121"/>
      <c r="C24" s="30" t="s">
        <v>112</v>
      </c>
      <c r="D24" s="31">
        <v>580512317</v>
      </c>
      <c r="E24" s="32">
        <v>15380.330183407532</v>
      </c>
      <c r="F24" s="33">
        <v>0</v>
      </c>
      <c r="G24" s="58"/>
      <c r="H24" s="33">
        <v>0</v>
      </c>
      <c r="I24" s="74" t="s">
        <v>7</v>
      </c>
      <c r="J24" s="35">
        <f t="shared" si="0"/>
        <v>15380.330183407532</v>
      </c>
      <c r="K24" s="120"/>
      <c r="L24" s="120"/>
    </row>
    <row r="25" spans="1:12" ht="22.5" customHeight="1" x14ac:dyDescent="0.2">
      <c r="A25" s="114">
        <f t="shared" si="1"/>
        <v>19</v>
      </c>
      <c r="B25" s="121"/>
      <c r="C25" s="30" t="s">
        <v>113</v>
      </c>
      <c r="D25" s="31">
        <v>580489391</v>
      </c>
      <c r="E25" s="32">
        <v>149997.05850585832</v>
      </c>
      <c r="F25" s="33">
        <v>0</v>
      </c>
      <c r="G25" s="58"/>
      <c r="H25" s="33">
        <v>28000</v>
      </c>
      <c r="I25" s="74" t="s">
        <v>86</v>
      </c>
      <c r="J25" s="35">
        <f t="shared" si="0"/>
        <v>177997.05850585832</v>
      </c>
      <c r="K25" s="120"/>
      <c r="L25" s="120"/>
    </row>
    <row r="26" spans="1:12" ht="24" x14ac:dyDescent="0.2">
      <c r="A26" s="114">
        <f t="shared" si="1"/>
        <v>20</v>
      </c>
      <c r="B26" s="121"/>
      <c r="C26" s="30" t="s">
        <v>114</v>
      </c>
      <c r="D26" s="31">
        <v>580304244</v>
      </c>
      <c r="E26" s="32">
        <v>7923.200397512971</v>
      </c>
      <c r="F26" s="33">
        <v>0</v>
      </c>
      <c r="G26" s="58"/>
      <c r="H26" s="33">
        <v>10000</v>
      </c>
      <c r="I26" s="74" t="s">
        <v>110</v>
      </c>
      <c r="J26" s="35">
        <f t="shared" si="0"/>
        <v>17923.20039751297</v>
      </c>
      <c r="K26" s="120"/>
      <c r="L26" s="120"/>
    </row>
    <row r="27" spans="1:12" ht="60" x14ac:dyDescent="0.2">
      <c r="A27" s="114">
        <f t="shared" si="1"/>
        <v>21</v>
      </c>
      <c r="B27" s="121"/>
      <c r="C27" s="30" t="s">
        <v>115</v>
      </c>
      <c r="D27" s="31">
        <v>580120012</v>
      </c>
      <c r="E27" s="32">
        <v>101370.3580270042</v>
      </c>
      <c r="F27" s="33">
        <v>0</v>
      </c>
      <c r="G27" s="58"/>
      <c r="H27" s="33">
        <v>10000</v>
      </c>
      <c r="I27" s="74" t="s">
        <v>110</v>
      </c>
      <c r="J27" s="35">
        <f t="shared" si="0"/>
        <v>111370.3580270042</v>
      </c>
      <c r="K27" s="120"/>
      <c r="L27" s="120"/>
    </row>
    <row r="28" spans="1:12" ht="21" x14ac:dyDescent="0.2">
      <c r="A28" s="114">
        <f t="shared" si="1"/>
        <v>22</v>
      </c>
      <c r="B28" s="121"/>
      <c r="C28" s="30" t="s">
        <v>116</v>
      </c>
      <c r="D28" s="31">
        <v>580444750</v>
      </c>
      <c r="E28" s="32">
        <v>201327</v>
      </c>
      <c r="F28" s="33">
        <v>278547</v>
      </c>
      <c r="G28" s="58">
        <v>0.33</v>
      </c>
      <c r="H28" s="33">
        <v>25000</v>
      </c>
      <c r="I28" s="74" t="s">
        <v>108</v>
      </c>
      <c r="J28" s="35">
        <f t="shared" si="0"/>
        <v>504874</v>
      </c>
      <c r="K28" s="120"/>
      <c r="L28" s="120"/>
    </row>
    <row r="29" spans="1:12" ht="36" x14ac:dyDescent="0.2">
      <c r="A29" s="114">
        <f t="shared" si="1"/>
        <v>23</v>
      </c>
      <c r="B29" s="73" t="s">
        <v>117</v>
      </c>
      <c r="C29" s="30" t="s">
        <v>118</v>
      </c>
      <c r="D29" s="31">
        <v>580355030</v>
      </c>
      <c r="E29" s="32">
        <v>116766.22389746566</v>
      </c>
      <c r="F29" s="33">
        <v>0</v>
      </c>
      <c r="G29" s="58"/>
      <c r="H29" s="33">
        <v>10000</v>
      </c>
      <c r="I29" s="74" t="s">
        <v>86</v>
      </c>
      <c r="J29" s="35">
        <f t="shared" si="0"/>
        <v>126766.22389746566</v>
      </c>
      <c r="K29" s="120"/>
      <c r="L29" s="120"/>
    </row>
    <row r="30" spans="1:12" ht="22.5" customHeight="1" x14ac:dyDescent="0.2">
      <c r="A30" s="114">
        <f t="shared" si="1"/>
        <v>24</v>
      </c>
      <c r="B30" s="73" t="s">
        <v>119</v>
      </c>
      <c r="C30" s="30" t="s">
        <v>120</v>
      </c>
      <c r="D30" s="31">
        <v>580487254</v>
      </c>
      <c r="E30" s="32">
        <v>211572.75414417722</v>
      </c>
      <c r="F30" s="33">
        <v>0</v>
      </c>
      <c r="G30" s="58"/>
      <c r="H30" s="33">
        <v>10000</v>
      </c>
      <c r="I30" s="74" t="s">
        <v>86</v>
      </c>
      <c r="J30" s="35">
        <f t="shared" si="0"/>
        <v>221572.75414417722</v>
      </c>
      <c r="K30" s="120"/>
      <c r="L30" s="120"/>
    </row>
    <row r="31" spans="1:12" ht="22.5" customHeight="1" x14ac:dyDescent="0.2">
      <c r="A31" s="114">
        <f t="shared" si="1"/>
        <v>25</v>
      </c>
      <c r="B31" s="121"/>
      <c r="C31" s="30" t="s">
        <v>121</v>
      </c>
      <c r="D31" s="31">
        <v>580364982</v>
      </c>
      <c r="E31" s="32">
        <v>56231.41929176118</v>
      </c>
      <c r="F31" s="33">
        <v>0</v>
      </c>
      <c r="G31" s="58"/>
      <c r="H31" s="33">
        <v>0</v>
      </c>
      <c r="I31" s="74" t="s">
        <v>7</v>
      </c>
      <c r="J31" s="35">
        <f t="shared" si="0"/>
        <v>56231.41929176118</v>
      </c>
      <c r="K31" s="120"/>
      <c r="L31" s="120"/>
    </row>
    <row r="32" spans="1:12" ht="24" x14ac:dyDescent="0.2">
      <c r="A32" s="114">
        <f t="shared" si="1"/>
        <v>26</v>
      </c>
      <c r="B32" s="121"/>
      <c r="C32" s="30" t="s">
        <v>122</v>
      </c>
      <c r="D32" s="31">
        <v>580482040</v>
      </c>
      <c r="E32" s="32">
        <v>360901.77810671576</v>
      </c>
      <c r="F32" s="33">
        <v>0</v>
      </c>
      <c r="G32" s="58"/>
      <c r="H32" s="33">
        <v>0</v>
      </c>
      <c r="I32" s="74" t="s">
        <v>7</v>
      </c>
      <c r="J32" s="35">
        <f t="shared" si="0"/>
        <v>360901.77810671576</v>
      </c>
      <c r="K32" s="120"/>
      <c r="L32" s="120"/>
    </row>
    <row r="33" spans="1:14" ht="24" x14ac:dyDescent="0.2">
      <c r="A33" s="114">
        <f t="shared" si="1"/>
        <v>27</v>
      </c>
      <c r="B33" s="121"/>
      <c r="C33" s="30" t="s">
        <v>123</v>
      </c>
      <c r="D33" s="31">
        <v>580233997</v>
      </c>
      <c r="E33" s="32">
        <v>235008.3380650563</v>
      </c>
      <c r="F33" s="33">
        <v>0</v>
      </c>
      <c r="G33" s="58"/>
      <c r="H33" s="33">
        <v>15000</v>
      </c>
      <c r="I33" s="74" t="s">
        <v>85</v>
      </c>
      <c r="J33" s="35">
        <f t="shared" si="0"/>
        <v>250008.3380650563</v>
      </c>
      <c r="K33" s="120"/>
      <c r="L33" s="120"/>
    </row>
    <row r="34" spans="1:14" ht="24" x14ac:dyDescent="0.2">
      <c r="A34" s="114">
        <f t="shared" si="1"/>
        <v>28</v>
      </c>
      <c r="B34" s="121"/>
      <c r="C34" s="30" t="s">
        <v>124</v>
      </c>
      <c r="D34" s="31">
        <v>580197317</v>
      </c>
      <c r="E34" s="32">
        <v>517074.272216518</v>
      </c>
      <c r="F34" s="33">
        <v>0</v>
      </c>
      <c r="G34" s="58"/>
      <c r="H34" s="33">
        <v>0</v>
      </c>
      <c r="I34" s="74" t="s">
        <v>7</v>
      </c>
      <c r="J34" s="35">
        <f t="shared" si="0"/>
        <v>517074.272216518</v>
      </c>
      <c r="K34" s="120"/>
      <c r="L34" s="120"/>
    </row>
    <row r="35" spans="1:14" ht="31.5" x14ac:dyDescent="0.2">
      <c r="A35" s="114">
        <f t="shared" si="1"/>
        <v>29</v>
      </c>
      <c r="B35" s="121"/>
      <c r="C35" s="30" t="s">
        <v>125</v>
      </c>
      <c r="D35" s="31">
        <v>580280204</v>
      </c>
      <c r="E35" s="32">
        <v>285763.20466370194</v>
      </c>
      <c r="F35" s="33">
        <v>0</v>
      </c>
      <c r="G35" s="58"/>
      <c r="H35" s="33">
        <v>25000</v>
      </c>
      <c r="I35" s="74" t="s">
        <v>126</v>
      </c>
      <c r="J35" s="35">
        <f t="shared" si="0"/>
        <v>310763.20466370194</v>
      </c>
      <c r="K35" s="120"/>
      <c r="L35" s="120"/>
    </row>
    <row r="36" spans="1:14" ht="73.5" x14ac:dyDescent="0.2">
      <c r="A36" s="114">
        <f t="shared" si="1"/>
        <v>30</v>
      </c>
      <c r="B36" s="73" t="s">
        <v>127</v>
      </c>
      <c r="C36" s="30" t="s">
        <v>128</v>
      </c>
      <c r="D36" s="31">
        <v>580351021</v>
      </c>
      <c r="E36" s="32">
        <v>168313.63354246179</v>
      </c>
      <c r="F36" s="33">
        <v>0</v>
      </c>
      <c r="G36" s="58"/>
      <c r="H36" s="33">
        <f>10000+80000</f>
        <v>90000</v>
      </c>
      <c r="I36" s="74" t="s">
        <v>502</v>
      </c>
      <c r="J36" s="35">
        <f t="shared" si="0"/>
        <v>258313.63354246179</v>
      </c>
      <c r="K36" s="120"/>
      <c r="L36" s="120"/>
    </row>
    <row r="37" spans="1:14" ht="24" x14ac:dyDescent="0.2">
      <c r="A37" s="114">
        <f t="shared" si="1"/>
        <v>31</v>
      </c>
      <c r="B37" s="121"/>
      <c r="C37" s="30" t="s">
        <v>129</v>
      </c>
      <c r="D37" s="31">
        <v>580407880</v>
      </c>
      <c r="E37" s="32">
        <v>113581.40805140654</v>
      </c>
      <c r="F37" s="33">
        <v>0</v>
      </c>
      <c r="G37" s="58"/>
      <c r="H37" s="33">
        <v>0</v>
      </c>
      <c r="I37" s="74" t="s">
        <v>7</v>
      </c>
      <c r="J37" s="35">
        <f t="shared" si="0"/>
        <v>113581.40805140654</v>
      </c>
      <c r="K37" s="120"/>
      <c r="L37" s="120"/>
    </row>
    <row r="38" spans="1:14" ht="36" x14ac:dyDescent="0.2">
      <c r="A38" s="114">
        <f t="shared" si="1"/>
        <v>32</v>
      </c>
      <c r="B38" s="73" t="s">
        <v>130</v>
      </c>
      <c r="C38" s="30" t="s">
        <v>131</v>
      </c>
      <c r="D38" s="31">
        <v>580052728</v>
      </c>
      <c r="E38" s="32">
        <v>183294.93215175852</v>
      </c>
      <c r="F38" s="33">
        <v>0</v>
      </c>
      <c r="G38" s="58"/>
      <c r="H38" s="33">
        <v>0</v>
      </c>
      <c r="I38" s="74" t="s">
        <v>7</v>
      </c>
      <c r="J38" s="35">
        <f t="shared" si="0"/>
        <v>183294.93215175852</v>
      </c>
      <c r="K38" s="120"/>
      <c r="L38" s="120"/>
    </row>
    <row r="39" spans="1:14" ht="46.5" customHeight="1" x14ac:dyDescent="0.2">
      <c r="A39" s="114">
        <f t="shared" si="1"/>
        <v>33</v>
      </c>
      <c r="B39" s="73" t="s">
        <v>132</v>
      </c>
      <c r="C39" s="30" t="s">
        <v>133</v>
      </c>
      <c r="D39" s="31">
        <v>580585289</v>
      </c>
      <c r="E39" s="32">
        <v>5461</v>
      </c>
      <c r="F39" s="33">
        <v>0</v>
      </c>
      <c r="G39" s="58"/>
      <c r="H39" s="33">
        <v>40000</v>
      </c>
      <c r="I39" s="74" t="s">
        <v>136</v>
      </c>
      <c r="J39" s="35">
        <f t="shared" si="0"/>
        <v>45461</v>
      </c>
      <c r="K39" s="120"/>
      <c r="L39" s="120"/>
    </row>
    <row r="40" spans="1:14" ht="42" x14ac:dyDescent="0.2">
      <c r="A40" s="114">
        <f t="shared" si="1"/>
        <v>34</v>
      </c>
      <c r="B40" s="73" t="s">
        <v>134</v>
      </c>
      <c r="C40" s="30" t="s">
        <v>135</v>
      </c>
      <c r="D40" s="31">
        <v>580364156</v>
      </c>
      <c r="E40" s="32">
        <v>347113.85584633786</v>
      </c>
      <c r="F40" s="33">
        <v>0</v>
      </c>
      <c r="G40" s="58"/>
      <c r="H40" s="33">
        <v>40000</v>
      </c>
      <c r="I40" s="74" t="s">
        <v>136</v>
      </c>
      <c r="J40" s="35">
        <f t="shared" si="0"/>
        <v>387113.85584633786</v>
      </c>
      <c r="K40" s="120"/>
      <c r="L40" s="120"/>
    </row>
    <row r="41" spans="1:14" ht="24" x14ac:dyDescent="0.2">
      <c r="A41" s="114">
        <f t="shared" si="1"/>
        <v>35</v>
      </c>
      <c r="B41" s="73" t="s">
        <v>137</v>
      </c>
      <c r="C41" s="30" t="s">
        <v>138</v>
      </c>
      <c r="D41" s="31">
        <v>580330165</v>
      </c>
      <c r="E41" s="32">
        <v>5157.8481019104047</v>
      </c>
      <c r="F41" s="33">
        <v>0</v>
      </c>
      <c r="G41" s="58"/>
      <c r="H41" s="33">
        <v>0</v>
      </c>
      <c r="I41" s="74" t="s">
        <v>7</v>
      </c>
      <c r="J41" s="35">
        <f t="shared" si="0"/>
        <v>5157.8481019104047</v>
      </c>
      <c r="K41" s="120"/>
      <c r="L41" s="120"/>
    </row>
    <row r="42" spans="1:14" ht="42" x14ac:dyDescent="0.2">
      <c r="A42" s="114">
        <f t="shared" si="1"/>
        <v>36</v>
      </c>
      <c r="B42" s="73" t="s">
        <v>139</v>
      </c>
      <c r="C42" s="30" t="s">
        <v>140</v>
      </c>
      <c r="D42" s="31">
        <v>580483832</v>
      </c>
      <c r="E42" s="32">
        <v>11923.639813904323</v>
      </c>
      <c r="F42" s="33">
        <v>0</v>
      </c>
      <c r="G42" s="58"/>
      <c r="H42" s="33">
        <v>15000</v>
      </c>
      <c r="I42" s="74" t="s">
        <v>141</v>
      </c>
      <c r="J42" s="35">
        <f t="shared" si="0"/>
        <v>26923.639813904323</v>
      </c>
      <c r="K42" s="120"/>
      <c r="L42" s="120"/>
    </row>
    <row r="43" spans="1:14" ht="94.5" x14ac:dyDescent="0.2">
      <c r="A43" s="114">
        <f t="shared" si="1"/>
        <v>37</v>
      </c>
      <c r="B43" s="73" t="s">
        <v>142</v>
      </c>
      <c r="C43" s="30" t="s">
        <v>143</v>
      </c>
      <c r="D43" s="31">
        <v>580016715</v>
      </c>
      <c r="E43" s="32">
        <v>438898.69496105675</v>
      </c>
      <c r="F43" s="33">
        <v>0</v>
      </c>
      <c r="G43" s="58"/>
      <c r="H43" s="33">
        <f>40000+40000</f>
        <v>80000</v>
      </c>
      <c r="I43" s="74" t="s">
        <v>503</v>
      </c>
      <c r="J43" s="35">
        <f t="shared" si="0"/>
        <v>518898.69496105675</v>
      </c>
      <c r="K43" s="120"/>
      <c r="L43" s="120"/>
    </row>
    <row r="44" spans="1:14" ht="241.5" x14ac:dyDescent="0.2">
      <c r="A44" s="114">
        <f t="shared" si="1"/>
        <v>38</v>
      </c>
      <c r="B44" s="124"/>
      <c r="C44" s="30" t="s">
        <v>144</v>
      </c>
      <c r="D44" s="31">
        <v>580334738</v>
      </c>
      <c r="E44" s="32">
        <v>248120.45793858755</v>
      </c>
      <c r="F44" s="33">
        <v>0</v>
      </c>
      <c r="G44" s="58"/>
      <c r="H44" s="33">
        <f>245000+180000</f>
        <v>425000</v>
      </c>
      <c r="I44" s="74" t="s">
        <v>504</v>
      </c>
      <c r="J44" s="35">
        <f t="shared" si="0"/>
        <v>673120.45793858753</v>
      </c>
      <c r="K44" s="120"/>
      <c r="L44" s="120"/>
    </row>
    <row r="45" spans="1:14" ht="36" x14ac:dyDescent="0.2">
      <c r="A45" s="114">
        <f t="shared" si="1"/>
        <v>39</v>
      </c>
      <c r="B45" s="123" t="s">
        <v>145</v>
      </c>
      <c r="C45" s="30" t="s">
        <v>146</v>
      </c>
      <c r="D45" s="31">
        <v>580454932</v>
      </c>
      <c r="E45" s="32">
        <v>29648</v>
      </c>
      <c r="F45" s="33">
        <v>0</v>
      </c>
      <c r="G45" s="58"/>
      <c r="H45" s="33">
        <v>0</v>
      </c>
      <c r="I45" s="74" t="s">
        <v>7</v>
      </c>
      <c r="J45" s="35">
        <f t="shared" si="0"/>
        <v>29648</v>
      </c>
      <c r="K45" s="120"/>
      <c r="L45" s="120"/>
    </row>
    <row r="46" spans="1:14" ht="36" x14ac:dyDescent="0.2">
      <c r="A46" s="114">
        <f t="shared" si="1"/>
        <v>40</v>
      </c>
      <c r="B46" s="77" t="s">
        <v>147</v>
      </c>
      <c r="C46" s="30" t="s">
        <v>148</v>
      </c>
      <c r="D46" s="31">
        <v>580122570</v>
      </c>
      <c r="E46" s="32">
        <v>303070.18304839812</v>
      </c>
      <c r="F46" s="33">
        <v>0</v>
      </c>
      <c r="G46" s="58"/>
      <c r="H46" s="33">
        <v>0</v>
      </c>
      <c r="I46" s="74" t="s">
        <v>7</v>
      </c>
      <c r="J46" s="35">
        <f t="shared" si="0"/>
        <v>303070.18304839812</v>
      </c>
      <c r="K46" s="120"/>
      <c r="L46" s="120"/>
    </row>
    <row r="47" spans="1:14" s="81" customFormat="1" ht="30.75" customHeight="1" x14ac:dyDescent="0.2">
      <c r="A47" s="29"/>
      <c r="B47" s="78" t="s">
        <v>149</v>
      </c>
      <c r="C47" s="78"/>
      <c r="D47" s="29"/>
      <c r="E47" s="79">
        <f>SUM(E7:E46)</f>
        <v>5100000.483348256</v>
      </c>
      <c r="F47" s="79">
        <f>SUM(F7:F46)</f>
        <v>1188721</v>
      </c>
      <c r="G47" s="79"/>
      <c r="H47" s="79">
        <f>SUM(H7:H46)</f>
        <v>1075000</v>
      </c>
      <c r="I47" s="79"/>
      <c r="J47" s="79">
        <f>SUM(J7:J46)</f>
        <v>7363721.4833482578</v>
      </c>
      <c r="K47" s="120"/>
      <c r="L47" s="122"/>
      <c r="M47" s="80"/>
      <c r="N47" s="80"/>
    </row>
    <row r="48" spans="1:14" x14ac:dyDescent="0.2">
      <c r="B48" s="115"/>
      <c r="C48" s="115"/>
      <c r="D48" s="115"/>
      <c r="I48" s="115"/>
    </row>
    <row r="49" spans="2:9" x14ac:dyDescent="0.2">
      <c r="B49" s="115"/>
      <c r="C49" s="115"/>
      <c r="D49" s="115"/>
      <c r="I49" s="115"/>
    </row>
    <row r="50" spans="2:9" x14ac:dyDescent="0.2">
      <c r="B50" s="115"/>
      <c r="C50" s="115"/>
      <c r="D50" s="115"/>
      <c r="I50" s="115"/>
    </row>
    <row r="51" spans="2:9" x14ac:dyDescent="0.2">
      <c r="B51" s="115"/>
      <c r="C51" s="115"/>
      <c r="D51" s="115"/>
      <c r="I51" s="115"/>
    </row>
    <row r="52" spans="2:9" x14ac:dyDescent="0.2">
      <c r="B52" s="115"/>
      <c r="C52" s="115"/>
      <c r="D52" s="115"/>
      <c r="I52" s="115"/>
    </row>
    <row r="53" spans="2:9" x14ac:dyDescent="0.2">
      <c r="B53" s="115"/>
      <c r="C53" s="115"/>
      <c r="D53" s="115"/>
      <c r="I53" s="115"/>
    </row>
    <row r="54" spans="2:9" x14ac:dyDescent="0.2">
      <c r="B54" s="115"/>
      <c r="C54" s="115"/>
      <c r="D54" s="115"/>
      <c r="I54" s="115"/>
    </row>
    <row r="55" spans="2:9" x14ac:dyDescent="0.2">
      <c r="B55" s="115"/>
      <c r="C55" s="115"/>
      <c r="D55" s="115"/>
      <c r="I55" s="115"/>
    </row>
    <row r="56" spans="2:9" x14ac:dyDescent="0.2">
      <c r="B56" s="115"/>
      <c r="C56" s="115"/>
      <c r="D56" s="115"/>
      <c r="I56" s="115"/>
    </row>
    <row r="57" spans="2:9" x14ac:dyDescent="0.2">
      <c r="B57" s="115"/>
      <c r="C57" s="115"/>
      <c r="D57" s="115"/>
      <c r="I57" s="115"/>
    </row>
    <row r="58" spans="2:9" x14ac:dyDescent="0.2">
      <c r="B58" s="115"/>
      <c r="C58" s="115"/>
      <c r="D58" s="115"/>
      <c r="I58" s="115"/>
    </row>
    <row r="59" spans="2:9" x14ac:dyDescent="0.2">
      <c r="B59" s="115"/>
      <c r="C59" s="115"/>
      <c r="D59" s="115"/>
      <c r="I59" s="115"/>
    </row>
    <row r="60" spans="2:9" x14ac:dyDescent="0.2">
      <c r="B60" s="115"/>
      <c r="C60" s="115"/>
      <c r="D60" s="115"/>
      <c r="I60" s="115"/>
    </row>
    <row r="61" spans="2:9" x14ac:dyDescent="0.2">
      <c r="B61" s="115"/>
      <c r="C61" s="115"/>
      <c r="D61" s="115"/>
      <c r="I61" s="115"/>
    </row>
    <row r="62" spans="2:9" x14ac:dyDescent="0.2">
      <c r="B62" s="115"/>
      <c r="C62" s="115"/>
      <c r="D62" s="115"/>
      <c r="I62" s="115"/>
    </row>
    <row r="63" spans="2:9" x14ac:dyDescent="0.2">
      <c r="B63" s="115"/>
      <c r="C63" s="115"/>
      <c r="D63" s="115"/>
      <c r="I63" s="115"/>
    </row>
    <row r="64" spans="2:9" x14ac:dyDescent="0.2">
      <c r="B64" s="115"/>
      <c r="C64" s="115"/>
      <c r="D64" s="115"/>
      <c r="I64" s="115"/>
    </row>
    <row r="65" spans="2:9" x14ac:dyDescent="0.2">
      <c r="B65" s="115"/>
      <c r="C65" s="115"/>
      <c r="D65" s="115"/>
      <c r="I65" s="115"/>
    </row>
    <row r="66" spans="2:9" x14ac:dyDescent="0.2">
      <c r="B66" s="115"/>
      <c r="C66" s="115"/>
      <c r="D66" s="115"/>
      <c r="I66" s="115"/>
    </row>
    <row r="67" spans="2:9" x14ac:dyDescent="0.2">
      <c r="B67" s="115"/>
      <c r="C67" s="115"/>
      <c r="D67" s="115"/>
      <c r="I67" s="115"/>
    </row>
    <row r="68" spans="2:9" x14ac:dyDescent="0.2">
      <c r="B68" s="115"/>
      <c r="C68" s="115"/>
      <c r="D68" s="115"/>
      <c r="I68" s="115"/>
    </row>
    <row r="69" spans="2:9" x14ac:dyDescent="0.2">
      <c r="B69" s="115"/>
      <c r="C69" s="115"/>
      <c r="D69" s="115"/>
      <c r="I69" s="115"/>
    </row>
    <row r="70" spans="2:9" x14ac:dyDescent="0.2">
      <c r="B70" s="115"/>
      <c r="C70" s="115"/>
      <c r="D70" s="115"/>
      <c r="I70" s="115"/>
    </row>
    <row r="71" spans="2:9" x14ac:dyDescent="0.2">
      <c r="B71" s="115"/>
      <c r="C71" s="115"/>
      <c r="D71" s="115"/>
      <c r="I71" s="115"/>
    </row>
    <row r="72" spans="2:9" x14ac:dyDescent="0.2">
      <c r="B72" s="115"/>
      <c r="C72" s="115"/>
      <c r="D72" s="115"/>
      <c r="I72" s="115"/>
    </row>
    <row r="73" spans="2:9" x14ac:dyDescent="0.2">
      <c r="B73" s="115"/>
      <c r="C73" s="115"/>
      <c r="D73" s="115"/>
      <c r="F73" s="115" t="e">
        <v>#REF!</v>
      </c>
      <c r="I73" s="115"/>
    </row>
    <row r="74" spans="2:9" x14ac:dyDescent="0.2">
      <c r="B74" s="115"/>
      <c r="C74" s="115"/>
      <c r="D74" s="115"/>
      <c r="I74" s="115"/>
    </row>
    <row r="75" spans="2:9" x14ac:dyDescent="0.2">
      <c r="B75" s="115"/>
      <c r="C75" s="115"/>
      <c r="D75" s="115"/>
      <c r="I75" s="115"/>
    </row>
    <row r="76" spans="2:9" x14ac:dyDescent="0.2">
      <c r="B76" s="115"/>
      <c r="C76" s="115"/>
      <c r="D76" s="115"/>
      <c r="I76" s="115"/>
    </row>
    <row r="77" spans="2:9" x14ac:dyDescent="0.2">
      <c r="B77" s="115"/>
      <c r="C77" s="115"/>
      <c r="D77" s="115"/>
      <c r="I77" s="115"/>
    </row>
    <row r="78" spans="2:9" x14ac:dyDescent="0.2">
      <c r="B78" s="115"/>
      <c r="C78" s="115"/>
      <c r="D78" s="115"/>
      <c r="I78" s="115"/>
    </row>
    <row r="79" spans="2:9" x14ac:dyDescent="0.2">
      <c r="B79" s="115"/>
      <c r="C79" s="115"/>
      <c r="D79" s="115"/>
      <c r="I79" s="115"/>
    </row>
    <row r="80" spans="2:9" x14ac:dyDescent="0.2">
      <c r="B80" s="115"/>
      <c r="C80" s="115"/>
      <c r="D80" s="115"/>
      <c r="I80" s="115"/>
    </row>
    <row r="81" spans="2:9" x14ac:dyDescent="0.2">
      <c r="B81" s="115"/>
      <c r="C81" s="115"/>
      <c r="D81" s="115"/>
      <c r="I81" s="115"/>
    </row>
    <row r="82" spans="2:9" x14ac:dyDescent="0.2">
      <c r="B82" s="115"/>
      <c r="C82" s="115"/>
      <c r="D82" s="115"/>
      <c r="I82" s="115"/>
    </row>
    <row r="83" spans="2:9" x14ac:dyDescent="0.2">
      <c r="B83" s="115"/>
      <c r="C83" s="115"/>
      <c r="D83" s="115"/>
      <c r="I83" s="115"/>
    </row>
    <row r="84" spans="2:9" x14ac:dyDescent="0.2">
      <c r="B84" s="115"/>
      <c r="C84" s="115"/>
      <c r="D84" s="115"/>
      <c r="I84" s="115"/>
    </row>
    <row r="85" spans="2:9" x14ac:dyDescent="0.2">
      <c r="B85" s="115"/>
      <c r="C85" s="115"/>
      <c r="D85" s="115"/>
      <c r="I85" s="115"/>
    </row>
    <row r="86" spans="2:9" x14ac:dyDescent="0.2">
      <c r="B86" s="115"/>
      <c r="C86" s="115"/>
      <c r="D86" s="115"/>
      <c r="I86" s="115"/>
    </row>
    <row r="87" spans="2:9" x14ac:dyDescent="0.2">
      <c r="B87" s="115"/>
      <c r="C87" s="115"/>
      <c r="D87" s="115"/>
      <c r="I87" s="115"/>
    </row>
    <row r="88" spans="2:9" x14ac:dyDescent="0.2">
      <c r="B88" s="115"/>
      <c r="C88" s="115"/>
      <c r="D88" s="115"/>
      <c r="I88" s="115"/>
    </row>
    <row r="89" spans="2:9" x14ac:dyDescent="0.2">
      <c r="B89" s="115"/>
      <c r="C89" s="115"/>
      <c r="D89" s="115"/>
      <c r="I89" s="115"/>
    </row>
    <row r="90" spans="2:9" x14ac:dyDescent="0.2">
      <c r="B90" s="115"/>
      <c r="C90" s="115"/>
      <c r="D90" s="115"/>
      <c r="I90" s="115"/>
    </row>
    <row r="91" spans="2:9" x14ac:dyDescent="0.2">
      <c r="B91" s="115"/>
      <c r="C91" s="115"/>
      <c r="D91" s="115"/>
      <c r="I91" s="115"/>
    </row>
    <row r="92" spans="2:9" x14ac:dyDescent="0.2">
      <c r="B92" s="115"/>
      <c r="C92" s="115"/>
      <c r="D92" s="115"/>
      <c r="I92" s="115"/>
    </row>
    <row r="93" spans="2:9" x14ac:dyDescent="0.2">
      <c r="B93" s="115"/>
      <c r="C93" s="115"/>
      <c r="D93" s="115"/>
      <c r="I93" s="115"/>
    </row>
    <row r="94" spans="2:9" x14ac:dyDescent="0.2">
      <c r="B94" s="115"/>
      <c r="C94" s="115"/>
      <c r="D94" s="115"/>
      <c r="I94" s="115"/>
    </row>
    <row r="95" spans="2:9" x14ac:dyDescent="0.2">
      <c r="B95" s="115"/>
      <c r="C95" s="115"/>
      <c r="D95" s="115"/>
      <c r="I95" s="115"/>
    </row>
    <row r="96" spans="2:9" x14ac:dyDescent="0.2">
      <c r="B96" s="115"/>
      <c r="C96" s="115"/>
      <c r="D96" s="115"/>
      <c r="I96" s="115"/>
    </row>
    <row r="97" spans="2:10" x14ac:dyDescent="0.2">
      <c r="B97" s="115"/>
      <c r="C97" s="115"/>
      <c r="D97" s="115"/>
      <c r="I97" s="115"/>
    </row>
    <row r="98" spans="2:10" x14ac:dyDescent="0.2">
      <c r="B98" s="115"/>
      <c r="C98" s="115"/>
      <c r="D98" s="115"/>
      <c r="I98" s="115"/>
    </row>
    <row r="99" spans="2:10" x14ac:dyDescent="0.2">
      <c r="B99" s="115"/>
      <c r="C99" s="115"/>
      <c r="D99" s="115"/>
      <c r="I99" s="115"/>
    </row>
    <row r="100" spans="2:10" x14ac:dyDescent="0.2">
      <c r="B100" s="115"/>
      <c r="C100" s="115"/>
      <c r="D100" s="115"/>
      <c r="I100" s="115"/>
    </row>
    <row r="101" spans="2:10" x14ac:dyDescent="0.2">
      <c r="B101" s="115"/>
      <c r="C101" s="115"/>
      <c r="D101" s="115"/>
      <c r="I101" s="115"/>
    </row>
    <row r="102" spans="2:10" x14ac:dyDescent="0.2">
      <c r="B102" s="115"/>
      <c r="C102" s="115"/>
      <c r="D102" s="115"/>
      <c r="I102" s="115"/>
    </row>
    <row r="103" spans="2:10" x14ac:dyDescent="0.2">
      <c r="B103" s="115"/>
      <c r="C103" s="115"/>
      <c r="D103" s="115"/>
      <c r="I103" s="115"/>
    </row>
    <row r="104" spans="2:10" x14ac:dyDescent="0.2">
      <c r="B104" s="115"/>
      <c r="C104" s="115"/>
      <c r="D104" s="115"/>
      <c r="I104" s="115"/>
    </row>
    <row r="105" spans="2:10" x14ac:dyDescent="0.2">
      <c r="B105" s="115"/>
      <c r="C105" s="115"/>
      <c r="D105" s="115"/>
      <c r="I105" s="115"/>
    </row>
    <row r="106" spans="2:10" x14ac:dyDescent="0.2">
      <c r="B106" s="115"/>
      <c r="C106" s="115"/>
      <c r="D106" s="115"/>
      <c r="I106" s="115"/>
    </row>
    <row r="107" spans="2:10" x14ac:dyDescent="0.2">
      <c r="B107" s="115"/>
      <c r="C107" s="115"/>
      <c r="D107" s="115"/>
      <c r="I107" s="115"/>
    </row>
    <row r="108" spans="2:10" s="114" customFormat="1" x14ac:dyDescent="0.2">
      <c r="B108" s="115"/>
      <c r="C108" s="115"/>
      <c r="D108" s="115"/>
      <c r="E108" s="115"/>
      <c r="F108" s="115"/>
      <c r="G108" s="115"/>
      <c r="H108" s="115"/>
      <c r="I108" s="115"/>
      <c r="J108" s="115"/>
    </row>
    <row r="109" spans="2:10" x14ac:dyDescent="0.2">
      <c r="B109" s="115"/>
      <c r="C109" s="115"/>
      <c r="D109" s="115"/>
      <c r="I109" s="115"/>
    </row>
    <row r="110" spans="2:10" x14ac:dyDescent="0.2">
      <c r="B110" s="115"/>
      <c r="C110" s="115"/>
      <c r="D110" s="115"/>
      <c r="I110" s="115"/>
    </row>
    <row r="111" spans="2:10" x14ac:dyDescent="0.2">
      <c r="B111" s="115"/>
      <c r="C111" s="115"/>
      <c r="D111" s="115"/>
      <c r="I111" s="115"/>
    </row>
    <row r="112" spans="2:10" x14ac:dyDescent="0.2">
      <c r="B112" s="115"/>
      <c r="C112" s="115"/>
      <c r="D112" s="115"/>
      <c r="I112" s="115"/>
    </row>
    <row r="113" spans="2:9" x14ac:dyDescent="0.2">
      <c r="B113" s="115"/>
      <c r="C113" s="115"/>
      <c r="D113" s="115"/>
      <c r="I113" s="115"/>
    </row>
    <row r="114" spans="2:9" x14ac:dyDescent="0.2">
      <c r="B114" s="115"/>
      <c r="C114" s="115"/>
      <c r="D114" s="115"/>
      <c r="I114" s="115"/>
    </row>
    <row r="115" spans="2:9" x14ac:dyDescent="0.2">
      <c r="B115" s="115"/>
      <c r="C115" s="115"/>
      <c r="D115" s="115"/>
      <c r="I115" s="115"/>
    </row>
    <row r="116" spans="2:9" x14ac:dyDescent="0.2">
      <c r="B116" s="115"/>
      <c r="C116" s="115"/>
      <c r="D116" s="115"/>
      <c r="I116" s="115"/>
    </row>
    <row r="117" spans="2:9" x14ac:dyDescent="0.2">
      <c r="B117" s="115"/>
      <c r="C117" s="115"/>
      <c r="D117" s="115"/>
      <c r="I117" s="115"/>
    </row>
    <row r="118" spans="2:9" x14ac:dyDescent="0.2">
      <c r="B118" s="115"/>
      <c r="C118" s="115"/>
      <c r="D118" s="115"/>
      <c r="I118" s="115"/>
    </row>
    <row r="119" spans="2:9" x14ac:dyDescent="0.2">
      <c r="B119" s="115"/>
      <c r="C119" s="115"/>
      <c r="D119" s="115"/>
      <c r="I119" s="115"/>
    </row>
    <row r="120" spans="2:9" x14ac:dyDescent="0.2">
      <c r="B120" s="115"/>
      <c r="C120" s="115"/>
      <c r="D120" s="115"/>
      <c r="I120" s="115"/>
    </row>
    <row r="121" spans="2:9" x14ac:dyDescent="0.2">
      <c r="B121" s="115"/>
      <c r="C121" s="115"/>
      <c r="D121" s="115"/>
      <c r="I121" s="115"/>
    </row>
    <row r="122" spans="2:9" x14ac:dyDescent="0.2">
      <c r="B122" s="115"/>
      <c r="C122" s="115"/>
      <c r="D122" s="115"/>
      <c r="I122" s="115"/>
    </row>
    <row r="123" spans="2:9" x14ac:dyDescent="0.2">
      <c r="B123" s="115"/>
      <c r="C123" s="115"/>
      <c r="D123" s="115"/>
      <c r="I123" s="115"/>
    </row>
    <row r="124" spans="2:9" x14ac:dyDescent="0.2">
      <c r="B124" s="115"/>
      <c r="C124" s="115"/>
      <c r="D124" s="115"/>
      <c r="I124" s="115"/>
    </row>
    <row r="125" spans="2:9" x14ac:dyDescent="0.2">
      <c r="B125" s="115"/>
      <c r="C125" s="115"/>
      <c r="D125" s="115"/>
      <c r="I125" s="115"/>
    </row>
    <row r="126" spans="2:9" x14ac:dyDescent="0.2">
      <c r="B126" s="115"/>
      <c r="C126" s="115"/>
      <c r="D126" s="115"/>
      <c r="I126" s="115"/>
    </row>
    <row r="127" spans="2:9" x14ac:dyDescent="0.2">
      <c r="B127" s="115"/>
      <c r="C127" s="115"/>
      <c r="D127" s="115"/>
      <c r="I127" s="115"/>
    </row>
    <row r="128" spans="2:9" x14ac:dyDescent="0.2">
      <c r="B128" s="115"/>
      <c r="C128" s="115"/>
      <c r="D128" s="115"/>
      <c r="I128" s="115"/>
    </row>
    <row r="129" spans="2:9" x14ac:dyDescent="0.2">
      <c r="B129" s="115"/>
      <c r="C129" s="115"/>
      <c r="D129" s="115"/>
      <c r="I129" s="115"/>
    </row>
    <row r="130" spans="2:9" x14ac:dyDescent="0.2">
      <c r="B130" s="115"/>
      <c r="C130" s="115"/>
      <c r="D130" s="115"/>
      <c r="I130" s="115"/>
    </row>
    <row r="131" spans="2:9" x14ac:dyDescent="0.2">
      <c r="B131" s="115"/>
      <c r="C131" s="115"/>
      <c r="D131" s="115"/>
      <c r="I131" s="115"/>
    </row>
    <row r="132" spans="2:9" x14ac:dyDescent="0.2">
      <c r="B132" s="115"/>
      <c r="C132" s="115"/>
      <c r="D132" s="115"/>
      <c r="I132" s="115"/>
    </row>
    <row r="133" spans="2:9" x14ac:dyDescent="0.2">
      <c r="B133" s="115"/>
      <c r="C133" s="115"/>
      <c r="D133" s="115"/>
      <c r="I133" s="115"/>
    </row>
    <row r="134" spans="2:9" x14ac:dyDescent="0.2">
      <c r="B134" s="115"/>
      <c r="C134" s="115"/>
      <c r="D134" s="115"/>
      <c r="I134" s="115"/>
    </row>
    <row r="135" spans="2:9" x14ac:dyDescent="0.2">
      <c r="B135" s="115"/>
      <c r="C135" s="115"/>
      <c r="D135" s="115"/>
      <c r="I135" s="115"/>
    </row>
    <row r="136" spans="2:9" x14ac:dyDescent="0.2">
      <c r="B136" s="115"/>
      <c r="C136" s="115"/>
      <c r="D136" s="115"/>
      <c r="I136" s="115"/>
    </row>
    <row r="137" spans="2:9" x14ac:dyDescent="0.2">
      <c r="B137" s="115"/>
      <c r="C137" s="115"/>
      <c r="D137" s="115"/>
      <c r="I137" s="115"/>
    </row>
    <row r="138" spans="2:9" x14ac:dyDescent="0.2">
      <c r="B138" s="115"/>
      <c r="C138" s="115"/>
      <c r="D138" s="115"/>
      <c r="I138" s="115"/>
    </row>
    <row r="139" spans="2:9" x14ac:dyDescent="0.2">
      <c r="B139" s="115"/>
      <c r="C139" s="115"/>
      <c r="D139" s="115"/>
      <c r="I139" s="115"/>
    </row>
    <row r="140" spans="2:9" x14ac:dyDescent="0.2">
      <c r="B140" s="115"/>
      <c r="C140" s="115"/>
      <c r="D140" s="115"/>
      <c r="I140" s="115"/>
    </row>
    <row r="141" spans="2:9" x14ac:dyDescent="0.2">
      <c r="B141" s="115"/>
      <c r="C141" s="115"/>
      <c r="D141" s="115"/>
      <c r="I141" s="115"/>
    </row>
    <row r="142" spans="2:9" x14ac:dyDescent="0.2">
      <c r="B142" s="115"/>
      <c r="C142" s="115"/>
      <c r="D142" s="115"/>
      <c r="I142" s="115"/>
    </row>
    <row r="143" spans="2:9" x14ac:dyDescent="0.2">
      <c r="B143" s="115"/>
      <c r="C143" s="115"/>
      <c r="D143" s="115"/>
      <c r="I143" s="115"/>
    </row>
    <row r="144" spans="2:9" x14ac:dyDescent="0.2">
      <c r="B144" s="115"/>
      <c r="C144" s="115"/>
      <c r="D144" s="115"/>
      <c r="I144" s="115"/>
    </row>
    <row r="145" spans="2:9" x14ac:dyDescent="0.2">
      <c r="B145" s="115"/>
      <c r="C145" s="115"/>
      <c r="D145" s="115"/>
      <c r="I145" s="115"/>
    </row>
    <row r="146" spans="2:9" x14ac:dyDescent="0.2">
      <c r="B146" s="115"/>
      <c r="C146" s="115"/>
      <c r="D146" s="115"/>
      <c r="I146" s="115"/>
    </row>
    <row r="147" spans="2:9" x14ac:dyDescent="0.2">
      <c r="B147" s="115"/>
      <c r="C147" s="115"/>
      <c r="D147" s="115"/>
      <c r="I147" s="115"/>
    </row>
    <row r="148" spans="2:9" x14ac:dyDescent="0.2">
      <c r="B148" s="115"/>
      <c r="C148" s="115"/>
      <c r="D148" s="115"/>
      <c r="I148" s="115"/>
    </row>
    <row r="149" spans="2:9" x14ac:dyDescent="0.2">
      <c r="B149" s="115"/>
      <c r="C149" s="115"/>
      <c r="D149" s="115"/>
      <c r="I149" s="115"/>
    </row>
    <row r="150" spans="2:9" x14ac:dyDescent="0.2">
      <c r="B150" s="115"/>
      <c r="C150" s="115"/>
      <c r="D150" s="115"/>
      <c r="I150" s="115"/>
    </row>
    <row r="151" spans="2:9" x14ac:dyDescent="0.2">
      <c r="B151" s="115"/>
      <c r="C151" s="115"/>
      <c r="D151" s="115"/>
      <c r="I151" s="115"/>
    </row>
    <row r="152" spans="2:9" x14ac:dyDescent="0.2">
      <c r="B152" s="115"/>
      <c r="C152" s="115"/>
      <c r="D152" s="115"/>
      <c r="I152" s="115"/>
    </row>
    <row r="153" spans="2:9" x14ac:dyDescent="0.2">
      <c r="B153" s="115"/>
      <c r="C153" s="115"/>
      <c r="D153" s="115"/>
      <c r="I153" s="115"/>
    </row>
    <row r="154" spans="2:9" x14ac:dyDescent="0.2">
      <c r="B154" s="115"/>
      <c r="C154" s="115"/>
      <c r="D154" s="115"/>
      <c r="I154" s="115"/>
    </row>
    <row r="155" spans="2:9" x14ac:dyDescent="0.2">
      <c r="B155" s="115"/>
      <c r="C155" s="115"/>
      <c r="D155" s="115"/>
      <c r="I155" s="115"/>
    </row>
    <row r="156" spans="2:9" x14ac:dyDescent="0.2">
      <c r="B156" s="115"/>
      <c r="C156" s="115"/>
      <c r="D156" s="115"/>
      <c r="I156" s="115"/>
    </row>
    <row r="157" spans="2:9" x14ac:dyDescent="0.2">
      <c r="B157" s="115"/>
      <c r="C157" s="115"/>
      <c r="D157" s="115"/>
      <c r="I157" s="115"/>
    </row>
    <row r="158" spans="2:9" x14ac:dyDescent="0.2">
      <c r="B158" s="115"/>
      <c r="C158" s="115"/>
      <c r="D158" s="115"/>
      <c r="I158" s="115"/>
    </row>
    <row r="159" spans="2:9" x14ac:dyDescent="0.2">
      <c r="B159" s="115"/>
      <c r="C159" s="115"/>
      <c r="D159" s="115"/>
      <c r="I159" s="115"/>
    </row>
    <row r="160" spans="2:9" x14ac:dyDescent="0.2">
      <c r="B160" s="115"/>
      <c r="C160" s="115"/>
      <c r="D160" s="115"/>
      <c r="I160" s="115"/>
    </row>
    <row r="161" spans="2:9" x14ac:dyDescent="0.2">
      <c r="B161" s="115"/>
      <c r="C161" s="115"/>
      <c r="D161" s="115"/>
      <c r="I161" s="115"/>
    </row>
    <row r="162" spans="2:9" x14ac:dyDescent="0.2">
      <c r="B162" s="115"/>
      <c r="C162" s="115"/>
      <c r="D162" s="115"/>
      <c r="I162" s="115"/>
    </row>
    <row r="163" spans="2:9" x14ac:dyDescent="0.2">
      <c r="B163" s="115"/>
      <c r="C163" s="115"/>
      <c r="D163" s="115"/>
      <c r="I163" s="115"/>
    </row>
    <row r="164" spans="2:9" x14ac:dyDescent="0.2">
      <c r="B164" s="115"/>
      <c r="C164" s="115"/>
      <c r="D164" s="115"/>
      <c r="I164" s="115"/>
    </row>
    <row r="165" spans="2:9" x14ac:dyDescent="0.2">
      <c r="B165" s="115"/>
      <c r="C165" s="115"/>
      <c r="D165" s="115"/>
      <c r="I165" s="115"/>
    </row>
    <row r="166" spans="2:9" x14ac:dyDescent="0.2">
      <c r="B166" s="115"/>
      <c r="C166" s="115"/>
      <c r="D166" s="115"/>
      <c r="I166" s="115"/>
    </row>
    <row r="167" spans="2:9" x14ac:dyDescent="0.2">
      <c r="B167" s="115"/>
      <c r="C167" s="115"/>
      <c r="D167" s="115"/>
      <c r="I167" s="115"/>
    </row>
    <row r="168" spans="2:9" x14ac:dyDescent="0.2">
      <c r="B168" s="115"/>
      <c r="C168" s="115"/>
      <c r="D168" s="115"/>
      <c r="I168" s="115"/>
    </row>
    <row r="169" spans="2:9" x14ac:dyDescent="0.2">
      <c r="B169" s="115"/>
      <c r="C169" s="115"/>
      <c r="D169" s="115"/>
      <c r="I169" s="115"/>
    </row>
    <row r="170" spans="2:9" x14ac:dyDescent="0.2">
      <c r="B170" s="115"/>
      <c r="C170" s="115"/>
      <c r="D170" s="115"/>
      <c r="I170" s="115"/>
    </row>
    <row r="171" spans="2:9" x14ac:dyDescent="0.2">
      <c r="B171" s="115"/>
      <c r="C171" s="115"/>
      <c r="D171" s="115"/>
      <c r="I171" s="115"/>
    </row>
    <row r="172" spans="2:9" x14ac:dyDescent="0.2">
      <c r="B172" s="115"/>
      <c r="C172" s="115"/>
      <c r="D172" s="115"/>
      <c r="I172" s="115"/>
    </row>
    <row r="173" spans="2:9" x14ac:dyDescent="0.2">
      <c r="B173" s="115"/>
      <c r="C173" s="115"/>
      <c r="D173" s="115"/>
      <c r="I173" s="115"/>
    </row>
    <row r="174" spans="2:9" x14ac:dyDescent="0.2">
      <c r="B174" s="115"/>
      <c r="C174" s="115"/>
      <c r="D174" s="115"/>
      <c r="I174" s="115"/>
    </row>
    <row r="175" spans="2:9" x14ac:dyDescent="0.2">
      <c r="B175" s="115"/>
      <c r="C175" s="115"/>
      <c r="D175" s="115"/>
      <c r="I175" s="115"/>
    </row>
    <row r="176" spans="2:9" x14ac:dyDescent="0.2">
      <c r="B176" s="115"/>
      <c r="C176" s="115"/>
      <c r="D176" s="115"/>
      <c r="I176" s="115"/>
    </row>
    <row r="177" spans="2:9" x14ac:dyDescent="0.2">
      <c r="B177" s="115"/>
      <c r="C177" s="115"/>
      <c r="D177" s="115"/>
      <c r="I177" s="115"/>
    </row>
    <row r="178" spans="2:9" x14ac:dyDescent="0.2">
      <c r="B178" s="115"/>
      <c r="C178" s="115"/>
      <c r="D178" s="115"/>
      <c r="I178" s="115"/>
    </row>
    <row r="179" spans="2:9" x14ac:dyDescent="0.2">
      <c r="B179" s="115"/>
      <c r="C179" s="115"/>
      <c r="D179" s="115"/>
      <c r="I179" s="115"/>
    </row>
    <row r="180" spans="2:9" x14ac:dyDescent="0.2">
      <c r="B180" s="115"/>
      <c r="C180" s="115"/>
      <c r="D180" s="115"/>
      <c r="I180" s="115"/>
    </row>
    <row r="181" spans="2:9" x14ac:dyDescent="0.2">
      <c r="B181" s="115"/>
      <c r="C181" s="115"/>
      <c r="D181" s="115"/>
      <c r="I181" s="115"/>
    </row>
    <row r="182" spans="2:9" x14ac:dyDescent="0.2">
      <c r="B182" s="115"/>
      <c r="C182" s="115"/>
      <c r="D182" s="115"/>
      <c r="I182" s="115"/>
    </row>
    <row r="183" spans="2:9" x14ac:dyDescent="0.2">
      <c r="B183" s="115"/>
      <c r="C183" s="115"/>
      <c r="D183" s="115"/>
      <c r="I183" s="115"/>
    </row>
    <row r="184" spans="2:9" x14ac:dyDescent="0.2">
      <c r="B184" s="115"/>
      <c r="C184" s="115"/>
      <c r="D184" s="115"/>
      <c r="I184" s="115"/>
    </row>
    <row r="185" spans="2:9" x14ac:dyDescent="0.2">
      <c r="B185" s="115"/>
      <c r="C185" s="115"/>
      <c r="D185" s="115"/>
      <c r="I185" s="115"/>
    </row>
    <row r="186" spans="2:9" x14ac:dyDescent="0.2">
      <c r="B186" s="115"/>
      <c r="C186" s="115"/>
      <c r="D186" s="115"/>
      <c r="I186" s="115"/>
    </row>
    <row r="187" spans="2:9" x14ac:dyDescent="0.2">
      <c r="B187" s="115"/>
      <c r="C187" s="115"/>
      <c r="D187" s="115"/>
      <c r="I187" s="115"/>
    </row>
    <row r="188" spans="2:9" x14ac:dyDescent="0.2">
      <c r="B188" s="115"/>
      <c r="C188" s="115"/>
      <c r="D188" s="115"/>
      <c r="I188" s="115"/>
    </row>
    <row r="189" spans="2:9" x14ac:dyDescent="0.2">
      <c r="B189" s="115"/>
      <c r="C189" s="115"/>
      <c r="D189" s="115"/>
      <c r="I189" s="115"/>
    </row>
    <row r="190" spans="2:9" x14ac:dyDescent="0.2">
      <c r="B190" s="115"/>
      <c r="C190" s="115"/>
      <c r="D190" s="115"/>
      <c r="I190" s="115"/>
    </row>
    <row r="191" spans="2:9" x14ac:dyDescent="0.2">
      <c r="B191" s="115"/>
      <c r="C191" s="115"/>
      <c r="D191" s="115"/>
      <c r="I191" s="115"/>
    </row>
    <row r="192" spans="2:9" x14ac:dyDescent="0.2">
      <c r="B192" s="115"/>
      <c r="C192" s="115"/>
      <c r="D192" s="115"/>
      <c r="I192" s="115"/>
    </row>
    <row r="193" spans="2:9" x14ac:dyDescent="0.2">
      <c r="B193" s="115"/>
      <c r="C193" s="115"/>
      <c r="D193" s="115"/>
      <c r="I193" s="115"/>
    </row>
    <row r="194" spans="2:9" x14ac:dyDescent="0.2">
      <c r="B194" s="115"/>
      <c r="C194" s="115"/>
      <c r="D194" s="115"/>
      <c r="I194" s="115"/>
    </row>
    <row r="195" spans="2:9" x14ac:dyDescent="0.2">
      <c r="B195" s="115"/>
      <c r="C195" s="115"/>
      <c r="D195" s="115"/>
      <c r="I195" s="115"/>
    </row>
    <row r="196" spans="2:9" x14ac:dyDescent="0.2">
      <c r="B196" s="115"/>
      <c r="C196" s="115"/>
      <c r="D196" s="115"/>
      <c r="I196" s="115"/>
    </row>
    <row r="197" spans="2:9" x14ac:dyDescent="0.2">
      <c r="B197" s="115"/>
      <c r="C197" s="115"/>
      <c r="D197" s="115"/>
      <c r="I197" s="115"/>
    </row>
    <row r="198" spans="2:9" x14ac:dyDescent="0.2">
      <c r="B198" s="115"/>
      <c r="C198" s="115"/>
      <c r="D198" s="115"/>
      <c r="I198" s="115"/>
    </row>
    <row r="199" spans="2:9" x14ac:dyDescent="0.2">
      <c r="B199" s="115"/>
      <c r="C199" s="115"/>
      <c r="D199" s="115"/>
      <c r="I199" s="115"/>
    </row>
    <row r="200" spans="2:9" x14ac:dyDescent="0.2">
      <c r="B200" s="115"/>
      <c r="C200" s="115"/>
      <c r="D200" s="115"/>
      <c r="I200" s="115"/>
    </row>
    <row r="201" spans="2:9" x14ac:dyDescent="0.2">
      <c r="B201" s="115"/>
      <c r="C201" s="115"/>
      <c r="D201" s="115"/>
      <c r="I201" s="115"/>
    </row>
    <row r="202" spans="2:9" x14ac:dyDescent="0.2">
      <c r="B202" s="115"/>
      <c r="C202" s="115"/>
      <c r="D202" s="115"/>
      <c r="I202" s="115"/>
    </row>
    <row r="203" spans="2:9" x14ac:dyDescent="0.2">
      <c r="B203" s="115"/>
      <c r="C203" s="115"/>
      <c r="D203" s="115"/>
      <c r="I203" s="115"/>
    </row>
    <row r="204" spans="2:9" x14ac:dyDescent="0.2">
      <c r="B204" s="115"/>
      <c r="C204" s="115"/>
      <c r="D204" s="115"/>
      <c r="I204" s="115"/>
    </row>
    <row r="205" spans="2:9" x14ac:dyDescent="0.2">
      <c r="B205" s="115"/>
      <c r="C205" s="115"/>
      <c r="D205" s="115"/>
      <c r="I205" s="115"/>
    </row>
    <row r="206" spans="2:9" x14ac:dyDescent="0.2">
      <c r="B206" s="115"/>
      <c r="C206" s="115"/>
      <c r="D206" s="115"/>
      <c r="I206" s="115"/>
    </row>
    <row r="207" spans="2:9" x14ac:dyDescent="0.2">
      <c r="B207" s="115"/>
      <c r="C207" s="115"/>
      <c r="D207" s="115"/>
      <c r="I207" s="115"/>
    </row>
    <row r="208" spans="2:9" x14ac:dyDescent="0.2">
      <c r="B208" s="115"/>
      <c r="C208" s="115"/>
      <c r="D208" s="115"/>
      <c r="I208" s="115"/>
    </row>
    <row r="209" spans="2:9" x14ac:dyDescent="0.2">
      <c r="B209" s="115"/>
      <c r="C209" s="115"/>
      <c r="D209" s="115"/>
      <c r="I209" s="115"/>
    </row>
    <row r="210" spans="2:9" x14ac:dyDescent="0.2">
      <c r="B210" s="115"/>
      <c r="C210" s="115"/>
      <c r="D210" s="115"/>
      <c r="I210" s="115"/>
    </row>
    <row r="211" spans="2:9" x14ac:dyDescent="0.2">
      <c r="B211" s="115"/>
      <c r="C211" s="115"/>
      <c r="D211" s="115"/>
      <c r="I211" s="115"/>
    </row>
    <row r="212" spans="2:9" x14ac:dyDescent="0.2">
      <c r="B212" s="115"/>
      <c r="C212" s="115"/>
      <c r="D212" s="115"/>
      <c r="I212" s="115"/>
    </row>
    <row r="213" spans="2:9" x14ac:dyDescent="0.2">
      <c r="B213" s="115"/>
      <c r="C213" s="115"/>
      <c r="D213" s="115"/>
      <c r="I213" s="115"/>
    </row>
    <row r="214" spans="2:9" x14ac:dyDescent="0.2">
      <c r="B214" s="115"/>
      <c r="C214" s="115"/>
      <c r="D214" s="115"/>
      <c r="I214" s="115"/>
    </row>
    <row r="215" spans="2:9" x14ac:dyDescent="0.2">
      <c r="B215" s="115"/>
      <c r="C215" s="115"/>
      <c r="D215" s="115"/>
      <c r="I215" s="115"/>
    </row>
    <row r="216" spans="2:9" x14ac:dyDescent="0.2">
      <c r="B216" s="115"/>
      <c r="C216" s="115"/>
      <c r="D216" s="115"/>
      <c r="I216" s="115"/>
    </row>
    <row r="217" spans="2:9" x14ac:dyDescent="0.2">
      <c r="B217" s="115"/>
      <c r="C217" s="115"/>
      <c r="D217" s="115"/>
      <c r="I217" s="115"/>
    </row>
    <row r="218" spans="2:9" x14ac:dyDescent="0.2">
      <c r="B218" s="115"/>
      <c r="C218" s="115"/>
      <c r="D218" s="115"/>
      <c r="I218" s="115"/>
    </row>
    <row r="219" spans="2:9" x14ac:dyDescent="0.2">
      <c r="B219" s="115"/>
      <c r="C219" s="115"/>
      <c r="D219" s="115"/>
      <c r="I219" s="115"/>
    </row>
    <row r="220" spans="2:9" x14ac:dyDescent="0.2">
      <c r="B220" s="115"/>
      <c r="C220" s="115"/>
      <c r="D220" s="115"/>
      <c r="I220" s="115"/>
    </row>
    <row r="221" spans="2:9" x14ac:dyDescent="0.2">
      <c r="B221" s="115"/>
      <c r="C221" s="115"/>
      <c r="D221" s="115"/>
      <c r="I221" s="115"/>
    </row>
    <row r="222" spans="2:9" x14ac:dyDescent="0.2">
      <c r="B222" s="115"/>
      <c r="C222" s="115"/>
      <c r="D222" s="115"/>
      <c r="I222" s="115"/>
    </row>
    <row r="223" spans="2:9" x14ac:dyDescent="0.2">
      <c r="B223" s="115"/>
      <c r="C223" s="115"/>
      <c r="D223" s="115"/>
      <c r="I223" s="115"/>
    </row>
    <row r="224" spans="2:9" x14ac:dyDescent="0.2">
      <c r="B224" s="115"/>
      <c r="C224" s="115"/>
      <c r="D224" s="115"/>
      <c r="I224" s="115"/>
    </row>
    <row r="225" spans="2:9" x14ac:dyDescent="0.2">
      <c r="B225" s="115"/>
      <c r="C225" s="115"/>
      <c r="D225" s="115"/>
      <c r="I225" s="115"/>
    </row>
    <row r="226" spans="2:9" x14ac:dyDescent="0.2">
      <c r="B226" s="115"/>
      <c r="C226" s="115"/>
      <c r="D226" s="115"/>
      <c r="I226" s="115"/>
    </row>
    <row r="227" spans="2:9" x14ac:dyDescent="0.2">
      <c r="B227" s="115"/>
      <c r="C227" s="115"/>
      <c r="D227" s="115"/>
      <c r="I227" s="115"/>
    </row>
    <row r="228" spans="2:9" x14ac:dyDescent="0.2">
      <c r="B228" s="115"/>
      <c r="C228" s="115"/>
      <c r="D228" s="115"/>
      <c r="I228" s="115"/>
    </row>
    <row r="229" spans="2:9" x14ac:dyDescent="0.2">
      <c r="B229" s="115"/>
      <c r="C229" s="115"/>
      <c r="D229" s="115"/>
      <c r="I229" s="115"/>
    </row>
    <row r="230" spans="2:9" x14ac:dyDescent="0.2">
      <c r="B230" s="115"/>
      <c r="C230" s="115"/>
      <c r="D230" s="115"/>
      <c r="I230" s="115"/>
    </row>
    <row r="231" spans="2:9" x14ac:dyDescent="0.2">
      <c r="B231" s="115"/>
      <c r="C231" s="115"/>
      <c r="D231" s="115"/>
      <c r="I231" s="115"/>
    </row>
    <row r="232" spans="2:9" x14ac:dyDescent="0.2">
      <c r="B232" s="115"/>
      <c r="C232" s="115"/>
      <c r="D232" s="115"/>
      <c r="I232" s="115"/>
    </row>
    <row r="233" spans="2:9" x14ac:dyDescent="0.2">
      <c r="B233" s="115"/>
      <c r="C233" s="115"/>
      <c r="D233" s="115"/>
      <c r="I233" s="115"/>
    </row>
    <row r="234" spans="2:9" x14ac:dyDescent="0.2">
      <c r="B234" s="115"/>
      <c r="C234" s="115"/>
      <c r="D234" s="115"/>
      <c r="I234" s="115"/>
    </row>
    <row r="235" spans="2:9" x14ac:dyDescent="0.2">
      <c r="B235" s="115"/>
      <c r="C235" s="115"/>
      <c r="D235" s="115"/>
      <c r="I235" s="115"/>
    </row>
    <row r="236" spans="2:9" x14ac:dyDescent="0.2">
      <c r="B236" s="115"/>
      <c r="C236" s="115"/>
      <c r="D236" s="115"/>
      <c r="I236" s="115"/>
    </row>
    <row r="237" spans="2:9" x14ac:dyDescent="0.2">
      <c r="B237" s="115"/>
      <c r="C237" s="115"/>
      <c r="D237" s="115"/>
      <c r="I237" s="115"/>
    </row>
    <row r="238" spans="2:9" x14ac:dyDescent="0.2">
      <c r="B238" s="115"/>
      <c r="C238" s="115"/>
      <c r="D238" s="115"/>
      <c r="I238" s="115"/>
    </row>
    <row r="239" spans="2:9" x14ac:dyDescent="0.2">
      <c r="B239" s="115"/>
      <c r="C239" s="115"/>
      <c r="D239" s="115"/>
      <c r="I239" s="115"/>
    </row>
    <row r="240" spans="2:9" x14ac:dyDescent="0.2">
      <c r="B240" s="115"/>
      <c r="C240" s="115"/>
      <c r="D240" s="115"/>
      <c r="I240" s="115"/>
    </row>
    <row r="241" spans="2:9" x14ac:dyDescent="0.2">
      <c r="B241" s="115"/>
      <c r="C241" s="115"/>
      <c r="D241" s="115"/>
      <c r="I241" s="115"/>
    </row>
    <row r="242" spans="2:9" x14ac:dyDescent="0.2">
      <c r="B242" s="115"/>
      <c r="C242" s="115"/>
      <c r="D242" s="115"/>
      <c r="I242" s="115"/>
    </row>
    <row r="243" spans="2:9" x14ac:dyDescent="0.2">
      <c r="B243" s="115"/>
      <c r="C243" s="115"/>
      <c r="D243" s="115"/>
      <c r="I243" s="115"/>
    </row>
    <row r="244" spans="2:9" x14ac:dyDescent="0.2">
      <c r="B244" s="115"/>
      <c r="C244" s="115"/>
      <c r="D244" s="115"/>
      <c r="I244" s="115"/>
    </row>
    <row r="245" spans="2:9" x14ac:dyDescent="0.2">
      <c r="B245" s="115"/>
      <c r="C245" s="115"/>
      <c r="D245" s="115"/>
      <c r="I245" s="115"/>
    </row>
    <row r="246" spans="2:9" x14ac:dyDescent="0.2">
      <c r="B246" s="115"/>
      <c r="C246" s="115"/>
      <c r="D246" s="115"/>
      <c r="I246" s="115"/>
    </row>
    <row r="247" spans="2:9" x14ac:dyDescent="0.2">
      <c r="B247" s="115"/>
      <c r="C247" s="115"/>
      <c r="D247" s="115"/>
      <c r="I247" s="115"/>
    </row>
    <row r="248" spans="2:9" x14ac:dyDescent="0.2">
      <c r="B248" s="115"/>
      <c r="C248" s="115"/>
      <c r="D248" s="115"/>
      <c r="I248" s="115"/>
    </row>
    <row r="249" spans="2:9" x14ac:dyDescent="0.2">
      <c r="B249" s="115"/>
      <c r="C249" s="115"/>
      <c r="D249" s="115"/>
      <c r="I249" s="115"/>
    </row>
    <row r="250" spans="2:9" x14ac:dyDescent="0.2">
      <c r="B250" s="115"/>
      <c r="C250" s="115"/>
      <c r="D250" s="115"/>
      <c r="I250" s="115"/>
    </row>
    <row r="251" spans="2:9" x14ac:dyDescent="0.2">
      <c r="B251" s="115"/>
      <c r="C251" s="115"/>
      <c r="D251" s="115"/>
      <c r="I251" s="115"/>
    </row>
    <row r="252" spans="2:9" x14ac:dyDescent="0.2">
      <c r="B252" s="115"/>
      <c r="C252" s="115"/>
      <c r="D252" s="115"/>
      <c r="I252" s="115"/>
    </row>
    <row r="253" spans="2:9" x14ac:dyDescent="0.2">
      <c r="B253" s="115"/>
      <c r="C253" s="115"/>
      <c r="D253" s="115"/>
      <c r="I253" s="115"/>
    </row>
    <row r="254" spans="2:9" x14ac:dyDescent="0.2">
      <c r="B254" s="115"/>
      <c r="C254" s="115"/>
      <c r="D254" s="115"/>
      <c r="I254" s="115"/>
    </row>
    <row r="255" spans="2:9" x14ac:dyDescent="0.2">
      <c r="B255" s="115"/>
      <c r="C255" s="115"/>
      <c r="D255" s="115"/>
      <c r="I255" s="115"/>
    </row>
    <row r="256" spans="2:9" x14ac:dyDescent="0.2">
      <c r="B256" s="115"/>
      <c r="C256" s="115"/>
      <c r="D256" s="115"/>
      <c r="I256" s="115"/>
    </row>
    <row r="257" spans="2:9" x14ac:dyDescent="0.2">
      <c r="B257" s="115"/>
      <c r="C257" s="115"/>
      <c r="D257" s="115"/>
      <c r="I257" s="115"/>
    </row>
    <row r="258" spans="2:9" x14ac:dyDescent="0.2">
      <c r="B258" s="115"/>
      <c r="C258" s="115"/>
      <c r="D258" s="115"/>
      <c r="I258" s="115"/>
    </row>
    <row r="259" spans="2:9" x14ac:dyDescent="0.2">
      <c r="B259" s="115"/>
      <c r="C259" s="115"/>
      <c r="D259" s="115"/>
      <c r="I259" s="115"/>
    </row>
    <row r="260" spans="2:9" x14ac:dyDescent="0.2">
      <c r="B260" s="115"/>
      <c r="C260" s="115"/>
      <c r="D260" s="115"/>
      <c r="I260" s="115"/>
    </row>
    <row r="261" spans="2:9" x14ac:dyDescent="0.2">
      <c r="B261" s="115"/>
      <c r="C261" s="115"/>
      <c r="D261" s="115"/>
      <c r="I261" s="115"/>
    </row>
    <row r="262" spans="2:9" x14ac:dyDescent="0.2">
      <c r="B262" s="115"/>
      <c r="C262" s="115"/>
      <c r="D262" s="115"/>
      <c r="I262" s="115"/>
    </row>
    <row r="263" spans="2:9" x14ac:dyDescent="0.2">
      <c r="B263" s="115"/>
      <c r="C263" s="115"/>
      <c r="D263" s="115"/>
      <c r="I263" s="115"/>
    </row>
    <row r="264" spans="2:9" x14ac:dyDescent="0.2">
      <c r="B264" s="115"/>
      <c r="C264" s="115"/>
      <c r="D264" s="115"/>
      <c r="I264" s="115"/>
    </row>
    <row r="265" spans="2:9" x14ac:dyDescent="0.2">
      <c r="B265" s="115"/>
      <c r="C265" s="115"/>
      <c r="D265" s="115"/>
      <c r="I265" s="115"/>
    </row>
    <row r="266" spans="2:9" x14ac:dyDescent="0.2">
      <c r="B266" s="115"/>
      <c r="C266" s="115"/>
      <c r="D266" s="115"/>
      <c r="I266" s="115"/>
    </row>
    <row r="267" spans="2:9" x14ac:dyDescent="0.2">
      <c r="B267" s="115"/>
      <c r="C267" s="115"/>
      <c r="D267" s="115"/>
      <c r="I267" s="115"/>
    </row>
    <row r="268" spans="2:9" x14ac:dyDescent="0.2">
      <c r="B268" s="115"/>
      <c r="C268" s="115"/>
      <c r="D268" s="115"/>
      <c r="I268" s="115"/>
    </row>
    <row r="269" spans="2:9" x14ac:dyDescent="0.2">
      <c r="B269" s="115"/>
      <c r="C269" s="115"/>
      <c r="D269" s="115"/>
      <c r="I269" s="115"/>
    </row>
    <row r="270" spans="2:9" x14ac:dyDescent="0.2">
      <c r="B270" s="115"/>
      <c r="C270" s="115"/>
      <c r="D270" s="115"/>
      <c r="I270" s="115"/>
    </row>
    <row r="271" spans="2:9" x14ac:dyDescent="0.2">
      <c r="B271" s="115"/>
      <c r="C271" s="115"/>
      <c r="D271" s="115"/>
      <c r="I271" s="115"/>
    </row>
    <row r="272" spans="2:9" x14ac:dyDescent="0.2">
      <c r="B272" s="115"/>
      <c r="C272" s="115"/>
      <c r="D272" s="115"/>
      <c r="I272" s="115"/>
    </row>
    <row r="273" spans="2:9" x14ac:dyDescent="0.2">
      <c r="B273" s="115"/>
      <c r="C273" s="115"/>
      <c r="D273" s="115"/>
      <c r="I273" s="115"/>
    </row>
    <row r="274" spans="2:9" x14ac:dyDescent="0.2">
      <c r="B274" s="115"/>
      <c r="C274" s="115"/>
      <c r="D274" s="115"/>
      <c r="I274" s="115"/>
    </row>
    <row r="275" spans="2:9" x14ac:dyDescent="0.2">
      <c r="B275" s="115"/>
      <c r="C275" s="115"/>
      <c r="D275" s="115"/>
      <c r="I275" s="115"/>
    </row>
    <row r="276" spans="2:9" x14ac:dyDescent="0.2">
      <c r="B276" s="115"/>
      <c r="C276" s="115"/>
      <c r="D276" s="115"/>
      <c r="I276" s="115"/>
    </row>
    <row r="277" spans="2:9" x14ac:dyDescent="0.2">
      <c r="B277" s="115"/>
      <c r="C277" s="115"/>
      <c r="D277" s="115"/>
      <c r="I277" s="115"/>
    </row>
    <row r="278" spans="2:9" x14ac:dyDescent="0.2">
      <c r="B278" s="115"/>
      <c r="C278" s="115"/>
      <c r="D278" s="115"/>
      <c r="I278" s="115"/>
    </row>
    <row r="279" spans="2:9" x14ac:dyDescent="0.2">
      <c r="B279" s="115"/>
      <c r="C279" s="115"/>
      <c r="D279" s="115"/>
      <c r="I279" s="115"/>
    </row>
    <row r="280" spans="2:9" x14ac:dyDescent="0.2">
      <c r="B280" s="115"/>
      <c r="C280" s="115"/>
      <c r="D280" s="115"/>
      <c r="I280" s="115"/>
    </row>
    <row r="281" spans="2:9" x14ac:dyDescent="0.2">
      <c r="B281" s="115"/>
      <c r="C281" s="115"/>
      <c r="D281" s="115"/>
      <c r="I281" s="115"/>
    </row>
    <row r="282" spans="2:9" x14ac:dyDescent="0.2">
      <c r="B282" s="115"/>
      <c r="C282" s="115"/>
      <c r="D282" s="115"/>
      <c r="I282" s="115"/>
    </row>
    <row r="283" spans="2:9" x14ac:dyDescent="0.2">
      <c r="B283" s="115"/>
      <c r="C283" s="115"/>
      <c r="D283" s="115"/>
      <c r="I283" s="115"/>
    </row>
    <row r="284" spans="2:9" x14ac:dyDescent="0.2">
      <c r="B284" s="115"/>
      <c r="C284" s="115"/>
      <c r="D284" s="115"/>
      <c r="I284" s="115"/>
    </row>
    <row r="285" spans="2:9" x14ac:dyDescent="0.2">
      <c r="B285" s="115"/>
      <c r="C285" s="115"/>
      <c r="D285" s="115"/>
      <c r="I285" s="115"/>
    </row>
    <row r="286" spans="2:9" x14ac:dyDescent="0.2">
      <c r="B286" s="115"/>
      <c r="C286" s="115"/>
      <c r="D286" s="115"/>
      <c r="I286" s="115"/>
    </row>
    <row r="287" spans="2:9" x14ac:dyDescent="0.2">
      <c r="B287" s="115"/>
      <c r="C287" s="115"/>
      <c r="D287" s="115"/>
      <c r="I287" s="115"/>
    </row>
    <row r="288" spans="2:9" x14ac:dyDescent="0.2">
      <c r="B288" s="115"/>
      <c r="C288" s="115"/>
      <c r="D288" s="115"/>
      <c r="I288" s="115"/>
    </row>
    <row r="289" spans="2:9" x14ac:dyDescent="0.2">
      <c r="B289" s="115"/>
      <c r="C289" s="115"/>
      <c r="D289" s="115"/>
      <c r="I289" s="115"/>
    </row>
    <row r="290" spans="2:9" x14ac:dyDescent="0.2">
      <c r="B290" s="115"/>
      <c r="C290" s="115"/>
      <c r="D290" s="115"/>
      <c r="I290" s="115"/>
    </row>
    <row r="291" spans="2:9" x14ac:dyDescent="0.2">
      <c r="B291" s="115"/>
      <c r="C291" s="115"/>
      <c r="D291" s="115"/>
      <c r="I291" s="115"/>
    </row>
    <row r="292" spans="2:9" x14ac:dyDescent="0.2">
      <c r="B292" s="115"/>
      <c r="C292" s="115"/>
      <c r="D292" s="115"/>
      <c r="I292" s="115"/>
    </row>
    <row r="293" spans="2:9" x14ac:dyDescent="0.2">
      <c r="B293" s="115"/>
      <c r="C293" s="115"/>
      <c r="D293" s="115"/>
      <c r="I293" s="115"/>
    </row>
    <row r="294" spans="2:9" x14ac:dyDescent="0.2">
      <c r="B294" s="115"/>
      <c r="C294" s="115"/>
      <c r="D294" s="115"/>
      <c r="I294" s="115"/>
    </row>
    <row r="295" spans="2:9" x14ac:dyDescent="0.2">
      <c r="B295" s="115"/>
      <c r="C295" s="115"/>
      <c r="D295" s="115"/>
      <c r="I295" s="115"/>
    </row>
    <row r="296" spans="2:9" x14ac:dyDescent="0.2">
      <c r="B296" s="115"/>
      <c r="C296" s="115"/>
      <c r="D296" s="115"/>
      <c r="I296" s="115"/>
    </row>
    <row r="297" spans="2:9" x14ac:dyDescent="0.2">
      <c r="B297" s="115"/>
      <c r="C297" s="115"/>
      <c r="D297" s="115"/>
      <c r="I297" s="115"/>
    </row>
    <row r="298" spans="2:9" x14ac:dyDescent="0.2">
      <c r="B298" s="115"/>
      <c r="C298" s="115"/>
      <c r="D298" s="115"/>
      <c r="I298" s="115"/>
    </row>
    <row r="299" spans="2:9" x14ac:dyDescent="0.2">
      <c r="B299" s="115"/>
      <c r="C299" s="115"/>
      <c r="D299" s="115"/>
      <c r="I299" s="115"/>
    </row>
    <row r="300" spans="2:9" x14ac:dyDescent="0.2">
      <c r="B300" s="115"/>
      <c r="C300" s="115"/>
      <c r="D300" s="115"/>
      <c r="I300" s="115"/>
    </row>
    <row r="301" spans="2:9" x14ac:dyDescent="0.2">
      <c r="B301" s="115"/>
      <c r="C301" s="115"/>
      <c r="D301" s="115"/>
      <c r="I301" s="115"/>
    </row>
    <row r="302" spans="2:9" x14ac:dyDescent="0.2">
      <c r="B302" s="115"/>
      <c r="C302" s="115"/>
      <c r="D302" s="115"/>
      <c r="I302" s="115"/>
    </row>
    <row r="303" spans="2:9" x14ac:dyDescent="0.2">
      <c r="B303" s="115"/>
      <c r="C303" s="115"/>
      <c r="D303" s="115"/>
      <c r="I303" s="115"/>
    </row>
    <row r="304" spans="2:9" x14ac:dyDescent="0.2">
      <c r="B304" s="115"/>
      <c r="C304" s="115"/>
      <c r="D304" s="115"/>
      <c r="I304" s="115"/>
    </row>
    <row r="305" spans="2:9" x14ac:dyDescent="0.2">
      <c r="B305" s="115"/>
      <c r="C305" s="115"/>
      <c r="D305" s="115"/>
      <c r="I305" s="115"/>
    </row>
    <row r="306" spans="2:9" x14ac:dyDescent="0.2">
      <c r="B306" s="115"/>
      <c r="C306" s="115"/>
      <c r="D306" s="115"/>
      <c r="I306" s="115"/>
    </row>
    <row r="307" spans="2:9" x14ac:dyDescent="0.2">
      <c r="B307" s="115"/>
      <c r="C307" s="115"/>
      <c r="D307" s="115"/>
      <c r="I307" s="115"/>
    </row>
    <row r="308" spans="2:9" x14ac:dyDescent="0.2">
      <c r="B308" s="115"/>
      <c r="C308" s="115"/>
      <c r="D308" s="115"/>
      <c r="I308" s="115"/>
    </row>
    <row r="309" spans="2:9" x14ac:dyDescent="0.2">
      <c r="B309" s="115"/>
      <c r="C309" s="115"/>
      <c r="D309" s="115"/>
      <c r="I309" s="115"/>
    </row>
    <row r="310" spans="2:9" x14ac:dyDescent="0.2">
      <c r="B310" s="115"/>
      <c r="C310" s="115"/>
      <c r="D310" s="115"/>
      <c r="I310" s="115"/>
    </row>
    <row r="311" spans="2:9" x14ac:dyDescent="0.2">
      <c r="B311" s="115"/>
      <c r="C311" s="115"/>
      <c r="D311" s="115"/>
      <c r="I311" s="115"/>
    </row>
    <row r="312" spans="2:9" x14ac:dyDescent="0.2">
      <c r="B312" s="115"/>
      <c r="C312" s="115"/>
      <c r="D312" s="115"/>
      <c r="I312" s="115"/>
    </row>
    <row r="313" spans="2:9" x14ac:dyDescent="0.2">
      <c r="B313" s="115"/>
      <c r="C313" s="115"/>
      <c r="D313" s="115"/>
      <c r="I313" s="115"/>
    </row>
    <row r="314" spans="2:9" x14ac:dyDescent="0.2">
      <c r="B314" s="115"/>
      <c r="C314" s="115"/>
      <c r="D314" s="115"/>
      <c r="I314" s="115"/>
    </row>
    <row r="315" spans="2:9" x14ac:dyDescent="0.2">
      <c r="B315" s="115"/>
      <c r="C315" s="115"/>
      <c r="D315" s="115"/>
      <c r="I315" s="115"/>
    </row>
    <row r="316" spans="2:9" x14ac:dyDescent="0.2">
      <c r="B316" s="115"/>
      <c r="C316" s="115"/>
      <c r="D316" s="115"/>
      <c r="I316" s="115"/>
    </row>
    <row r="317" spans="2:9" x14ac:dyDescent="0.2">
      <c r="B317" s="115"/>
      <c r="C317" s="115"/>
      <c r="D317" s="115"/>
      <c r="I317" s="115"/>
    </row>
    <row r="318" spans="2:9" x14ac:dyDescent="0.2">
      <c r="B318" s="115"/>
      <c r="C318" s="115"/>
      <c r="D318" s="115"/>
      <c r="I318" s="115"/>
    </row>
    <row r="319" spans="2:9" x14ac:dyDescent="0.2">
      <c r="B319" s="115"/>
      <c r="C319" s="115"/>
      <c r="D319" s="115"/>
      <c r="I319" s="115"/>
    </row>
    <row r="320" spans="2:9" x14ac:dyDescent="0.2">
      <c r="B320" s="115"/>
      <c r="C320" s="115"/>
      <c r="D320" s="115"/>
      <c r="I320" s="115"/>
    </row>
    <row r="321" spans="2:9" x14ac:dyDescent="0.2">
      <c r="B321" s="115"/>
      <c r="C321" s="115"/>
      <c r="D321" s="115"/>
      <c r="I321" s="115"/>
    </row>
    <row r="322" spans="2:9" x14ac:dyDescent="0.2">
      <c r="B322" s="115"/>
      <c r="C322" s="115"/>
      <c r="D322" s="115"/>
      <c r="I322" s="115"/>
    </row>
    <row r="323" spans="2:9" x14ac:dyDescent="0.2">
      <c r="B323" s="115"/>
      <c r="C323" s="115"/>
      <c r="D323" s="115"/>
      <c r="I323" s="115"/>
    </row>
    <row r="324" spans="2:9" x14ac:dyDescent="0.2">
      <c r="B324" s="115"/>
      <c r="C324" s="115"/>
      <c r="D324" s="115"/>
      <c r="I324" s="115"/>
    </row>
    <row r="325" spans="2:9" x14ac:dyDescent="0.2">
      <c r="B325" s="115"/>
      <c r="C325" s="115"/>
      <c r="D325" s="115"/>
      <c r="I325" s="115"/>
    </row>
    <row r="326" spans="2:9" x14ac:dyDescent="0.2">
      <c r="B326" s="115"/>
      <c r="C326" s="115"/>
      <c r="D326" s="115"/>
      <c r="I326" s="115"/>
    </row>
    <row r="327" spans="2:9" x14ac:dyDescent="0.2">
      <c r="B327" s="115"/>
      <c r="C327" s="115"/>
      <c r="D327" s="115"/>
      <c r="I327" s="115"/>
    </row>
    <row r="328" spans="2:9" x14ac:dyDescent="0.2">
      <c r="B328" s="115"/>
      <c r="C328" s="115"/>
      <c r="D328" s="115"/>
      <c r="I328" s="115"/>
    </row>
    <row r="329" spans="2:9" x14ac:dyDescent="0.2">
      <c r="B329" s="115"/>
      <c r="C329" s="115"/>
      <c r="D329" s="115"/>
      <c r="I329" s="115"/>
    </row>
    <row r="330" spans="2:9" x14ac:dyDescent="0.2">
      <c r="B330" s="115"/>
      <c r="C330" s="115"/>
      <c r="D330" s="115"/>
      <c r="I330" s="115"/>
    </row>
    <row r="331" spans="2:9" x14ac:dyDescent="0.2">
      <c r="B331" s="115"/>
      <c r="C331" s="115"/>
      <c r="D331" s="115"/>
      <c r="I331" s="115"/>
    </row>
    <row r="332" spans="2:9" x14ac:dyDescent="0.2">
      <c r="B332" s="115"/>
      <c r="C332" s="115"/>
      <c r="D332" s="115"/>
      <c r="I332" s="115"/>
    </row>
    <row r="333" spans="2:9" x14ac:dyDescent="0.2">
      <c r="B333" s="115"/>
      <c r="C333" s="115"/>
      <c r="D333" s="115"/>
      <c r="I333" s="115"/>
    </row>
    <row r="334" spans="2:9" x14ac:dyDescent="0.2">
      <c r="B334" s="115"/>
      <c r="C334" s="115"/>
      <c r="D334" s="115"/>
      <c r="I334" s="115"/>
    </row>
    <row r="335" spans="2:9" x14ac:dyDescent="0.2">
      <c r="B335" s="115"/>
      <c r="C335" s="115"/>
      <c r="D335" s="115"/>
      <c r="I335" s="115"/>
    </row>
    <row r="336" spans="2:9" x14ac:dyDescent="0.2">
      <c r="B336" s="115"/>
      <c r="C336" s="115"/>
      <c r="D336" s="115"/>
      <c r="I336" s="115"/>
    </row>
    <row r="337" spans="2:9" x14ac:dyDescent="0.2">
      <c r="B337" s="115"/>
      <c r="C337" s="115"/>
      <c r="D337" s="115"/>
      <c r="I337" s="115"/>
    </row>
    <row r="338" spans="2:9" x14ac:dyDescent="0.2">
      <c r="B338" s="115"/>
      <c r="C338" s="115"/>
      <c r="D338" s="115"/>
      <c r="I338" s="115"/>
    </row>
    <row r="339" spans="2:9" x14ac:dyDescent="0.2">
      <c r="B339" s="115"/>
      <c r="C339" s="115"/>
      <c r="D339" s="115"/>
      <c r="I339" s="115"/>
    </row>
    <row r="340" spans="2:9" x14ac:dyDescent="0.2">
      <c r="B340" s="115"/>
      <c r="C340" s="115"/>
      <c r="D340" s="115"/>
      <c r="I340" s="115"/>
    </row>
    <row r="341" spans="2:9" x14ac:dyDescent="0.2">
      <c r="B341" s="115"/>
      <c r="C341" s="115"/>
      <c r="D341" s="115"/>
      <c r="I341" s="115"/>
    </row>
    <row r="342" spans="2:9" x14ac:dyDescent="0.2">
      <c r="B342" s="115"/>
      <c r="C342" s="115"/>
      <c r="D342" s="115"/>
      <c r="I342" s="115"/>
    </row>
    <row r="343" spans="2:9" x14ac:dyDescent="0.2">
      <c r="B343" s="115"/>
      <c r="C343" s="115"/>
      <c r="D343" s="115"/>
      <c r="I343" s="115"/>
    </row>
    <row r="344" spans="2:9" x14ac:dyDescent="0.2">
      <c r="B344" s="115"/>
      <c r="C344" s="115"/>
      <c r="D344" s="115"/>
      <c r="I344" s="115"/>
    </row>
    <row r="345" spans="2:9" x14ac:dyDescent="0.2">
      <c r="B345" s="115"/>
      <c r="C345" s="115"/>
      <c r="D345" s="115"/>
      <c r="I345" s="115"/>
    </row>
    <row r="346" spans="2:9" x14ac:dyDescent="0.2">
      <c r="B346" s="115"/>
      <c r="C346" s="115"/>
      <c r="D346" s="115"/>
      <c r="I346" s="115"/>
    </row>
    <row r="347" spans="2:9" x14ac:dyDescent="0.2">
      <c r="B347" s="115"/>
      <c r="C347" s="115"/>
      <c r="D347" s="115"/>
      <c r="I347" s="115"/>
    </row>
    <row r="348" spans="2:9" x14ac:dyDescent="0.2">
      <c r="B348" s="115"/>
      <c r="C348" s="115"/>
      <c r="D348" s="115"/>
      <c r="I348" s="115"/>
    </row>
    <row r="349" spans="2:9" x14ac:dyDescent="0.2">
      <c r="B349" s="115"/>
      <c r="C349" s="115"/>
      <c r="D349" s="115"/>
      <c r="I349" s="115"/>
    </row>
    <row r="350" spans="2:9" x14ac:dyDescent="0.2">
      <c r="B350" s="115"/>
      <c r="C350" s="115"/>
      <c r="D350" s="115"/>
      <c r="I350" s="115"/>
    </row>
    <row r="351" spans="2:9" x14ac:dyDescent="0.2">
      <c r="B351" s="115"/>
      <c r="C351" s="115"/>
      <c r="D351" s="115"/>
      <c r="I351" s="115"/>
    </row>
    <row r="352" spans="2:9" x14ac:dyDescent="0.2">
      <c r="B352" s="115"/>
      <c r="C352" s="115"/>
      <c r="D352" s="115"/>
      <c r="I352" s="115"/>
    </row>
    <row r="353" spans="2:9" x14ac:dyDescent="0.2">
      <c r="B353" s="115"/>
      <c r="C353" s="115"/>
      <c r="D353" s="115"/>
      <c r="I353" s="115"/>
    </row>
    <row r="354" spans="2:9" x14ac:dyDescent="0.2">
      <c r="B354" s="115"/>
      <c r="C354" s="115"/>
      <c r="D354" s="115"/>
      <c r="I354" s="115"/>
    </row>
    <row r="355" spans="2:9" x14ac:dyDescent="0.2">
      <c r="B355" s="115"/>
      <c r="C355" s="115"/>
      <c r="D355" s="115"/>
      <c r="I355" s="115"/>
    </row>
    <row r="356" spans="2:9" x14ac:dyDescent="0.2">
      <c r="B356" s="115"/>
      <c r="C356" s="115"/>
      <c r="D356" s="115"/>
      <c r="I356" s="115"/>
    </row>
    <row r="357" spans="2:9" x14ac:dyDescent="0.2">
      <c r="B357" s="115"/>
      <c r="C357" s="115"/>
      <c r="D357" s="115"/>
      <c r="I357" s="115"/>
    </row>
    <row r="358" spans="2:9" x14ac:dyDescent="0.2">
      <c r="B358" s="115"/>
      <c r="C358" s="115"/>
      <c r="D358" s="115"/>
      <c r="I358" s="115"/>
    </row>
    <row r="359" spans="2:9" x14ac:dyDescent="0.2">
      <c r="B359" s="115"/>
      <c r="C359" s="115"/>
      <c r="D359" s="115"/>
      <c r="I359" s="115"/>
    </row>
    <row r="360" spans="2:9" x14ac:dyDescent="0.2">
      <c r="B360" s="115"/>
      <c r="C360" s="115"/>
      <c r="D360" s="115"/>
      <c r="I360" s="115"/>
    </row>
    <row r="361" spans="2:9" x14ac:dyDescent="0.2">
      <c r="B361" s="115"/>
      <c r="C361" s="115"/>
      <c r="D361" s="115"/>
      <c r="I361" s="115"/>
    </row>
    <row r="362" spans="2:9" x14ac:dyDescent="0.2">
      <c r="B362" s="115"/>
      <c r="C362" s="115"/>
      <c r="D362" s="115"/>
      <c r="I362" s="115"/>
    </row>
    <row r="363" spans="2:9" x14ac:dyDescent="0.2">
      <c r="B363" s="115"/>
      <c r="C363" s="115"/>
      <c r="D363" s="115"/>
      <c r="I363" s="115"/>
    </row>
    <row r="364" spans="2:9" x14ac:dyDescent="0.2">
      <c r="B364" s="115"/>
      <c r="C364" s="115"/>
      <c r="D364" s="115"/>
      <c r="I364" s="115"/>
    </row>
    <row r="365" spans="2:9" x14ac:dyDescent="0.2">
      <c r="B365" s="115"/>
      <c r="C365" s="115"/>
      <c r="D365" s="115"/>
      <c r="I365" s="115"/>
    </row>
    <row r="366" spans="2:9" x14ac:dyDescent="0.2">
      <c r="B366" s="115"/>
      <c r="C366" s="115"/>
      <c r="D366" s="115"/>
      <c r="I366" s="115"/>
    </row>
    <row r="367" spans="2:9" x14ac:dyDescent="0.2">
      <c r="B367" s="115"/>
      <c r="C367" s="115"/>
      <c r="D367" s="115"/>
      <c r="I367" s="115"/>
    </row>
    <row r="368" spans="2:9" x14ac:dyDescent="0.2">
      <c r="B368" s="115"/>
      <c r="C368" s="115"/>
      <c r="D368" s="115"/>
      <c r="I368" s="115"/>
    </row>
    <row r="369" spans="2:9" x14ac:dyDescent="0.2">
      <c r="B369" s="115"/>
      <c r="C369" s="115"/>
      <c r="D369" s="115"/>
      <c r="I369" s="115"/>
    </row>
    <row r="370" spans="2:9" x14ac:dyDescent="0.2">
      <c r="B370" s="115"/>
      <c r="C370" s="115"/>
      <c r="D370" s="115"/>
      <c r="I370" s="115"/>
    </row>
    <row r="371" spans="2:9" x14ac:dyDescent="0.2">
      <c r="B371" s="115"/>
      <c r="C371" s="115"/>
      <c r="D371" s="115"/>
      <c r="I371" s="115"/>
    </row>
    <row r="372" spans="2:9" x14ac:dyDescent="0.2">
      <c r="B372" s="115"/>
      <c r="C372" s="115"/>
      <c r="D372" s="115"/>
      <c r="I372" s="115"/>
    </row>
    <row r="373" spans="2:9" x14ac:dyDescent="0.2">
      <c r="B373" s="115"/>
      <c r="C373" s="115"/>
      <c r="D373" s="115"/>
      <c r="I373" s="115"/>
    </row>
    <row r="374" spans="2:9" x14ac:dyDescent="0.2">
      <c r="B374" s="115"/>
      <c r="C374" s="115"/>
      <c r="D374" s="115"/>
      <c r="I374" s="115"/>
    </row>
    <row r="375" spans="2:9" x14ac:dyDescent="0.2">
      <c r="B375" s="115"/>
      <c r="C375" s="115"/>
      <c r="D375" s="115"/>
      <c r="I375" s="115"/>
    </row>
    <row r="376" spans="2:9" x14ac:dyDescent="0.2">
      <c r="B376" s="115"/>
      <c r="C376" s="115"/>
      <c r="D376" s="115"/>
      <c r="I376" s="115"/>
    </row>
    <row r="377" spans="2:9" x14ac:dyDescent="0.2">
      <c r="B377" s="115"/>
      <c r="C377" s="115"/>
      <c r="D377" s="115"/>
      <c r="I377" s="115"/>
    </row>
    <row r="378" spans="2:9" x14ac:dyDescent="0.2">
      <c r="B378" s="115"/>
      <c r="C378" s="115"/>
      <c r="D378" s="115"/>
      <c r="I378" s="115"/>
    </row>
    <row r="379" spans="2:9" x14ac:dyDescent="0.2">
      <c r="B379" s="115"/>
      <c r="C379" s="115"/>
      <c r="D379" s="115"/>
      <c r="I379" s="115"/>
    </row>
    <row r="380" spans="2:9" x14ac:dyDescent="0.2">
      <c r="B380" s="115"/>
      <c r="C380" s="115"/>
      <c r="D380" s="115"/>
      <c r="I380" s="115"/>
    </row>
    <row r="381" spans="2:9" x14ac:dyDescent="0.2">
      <c r="B381" s="115"/>
      <c r="C381" s="115"/>
      <c r="D381" s="115"/>
      <c r="I381" s="115"/>
    </row>
    <row r="382" spans="2:9" x14ac:dyDescent="0.2">
      <c r="B382" s="115"/>
      <c r="C382" s="115"/>
      <c r="D382" s="115"/>
      <c r="I382" s="115"/>
    </row>
    <row r="383" spans="2:9" x14ac:dyDescent="0.2">
      <c r="B383" s="115"/>
      <c r="C383" s="115"/>
      <c r="D383" s="115"/>
      <c r="I383" s="115"/>
    </row>
    <row r="384" spans="2:9" x14ac:dyDescent="0.2">
      <c r="B384" s="115"/>
      <c r="C384" s="115"/>
      <c r="D384" s="115"/>
      <c r="I384" s="115"/>
    </row>
    <row r="385" spans="2:9" x14ac:dyDescent="0.2">
      <c r="B385" s="115"/>
      <c r="C385" s="115"/>
      <c r="D385" s="115"/>
      <c r="I385" s="115"/>
    </row>
    <row r="386" spans="2:9" x14ac:dyDescent="0.2">
      <c r="B386" s="115"/>
      <c r="C386" s="115"/>
      <c r="D386" s="115"/>
      <c r="I386" s="115"/>
    </row>
    <row r="387" spans="2:9" x14ac:dyDescent="0.2">
      <c r="B387" s="115"/>
      <c r="C387" s="115"/>
      <c r="D387" s="115"/>
      <c r="I387" s="115"/>
    </row>
    <row r="388" spans="2:9" x14ac:dyDescent="0.2">
      <c r="B388" s="115"/>
      <c r="C388" s="115"/>
      <c r="D388" s="115"/>
      <c r="I388" s="115"/>
    </row>
    <row r="389" spans="2:9" x14ac:dyDescent="0.2">
      <c r="B389" s="115"/>
      <c r="C389" s="115"/>
      <c r="D389" s="115"/>
      <c r="I389" s="115"/>
    </row>
    <row r="390" spans="2:9" x14ac:dyDescent="0.2">
      <c r="B390" s="115"/>
      <c r="C390" s="115"/>
      <c r="D390" s="115"/>
      <c r="I390" s="115"/>
    </row>
    <row r="391" spans="2:9" x14ac:dyDescent="0.2">
      <c r="B391" s="115"/>
      <c r="C391" s="115"/>
      <c r="D391" s="115"/>
      <c r="I391" s="115"/>
    </row>
    <row r="392" spans="2:9" x14ac:dyDescent="0.2">
      <c r="B392" s="115"/>
      <c r="C392" s="115"/>
      <c r="D392" s="115"/>
      <c r="I392" s="115"/>
    </row>
    <row r="393" spans="2:9" x14ac:dyDescent="0.2">
      <c r="B393" s="115"/>
      <c r="C393" s="115"/>
      <c r="D393" s="115"/>
      <c r="I393" s="115"/>
    </row>
    <row r="394" spans="2:9" x14ac:dyDescent="0.2">
      <c r="B394" s="115"/>
      <c r="C394" s="115"/>
      <c r="D394" s="115"/>
      <c r="I394" s="115"/>
    </row>
    <row r="395" spans="2:9" x14ac:dyDescent="0.2">
      <c r="B395" s="115"/>
      <c r="C395" s="115"/>
      <c r="D395" s="115"/>
      <c r="I395" s="115"/>
    </row>
    <row r="396" spans="2:9" x14ac:dyDescent="0.2">
      <c r="B396" s="115"/>
      <c r="C396" s="115"/>
      <c r="D396" s="115"/>
      <c r="I396" s="115"/>
    </row>
    <row r="397" spans="2:9" x14ac:dyDescent="0.2">
      <c r="B397" s="115"/>
      <c r="C397" s="115"/>
      <c r="D397" s="115"/>
      <c r="I397" s="115"/>
    </row>
    <row r="398" spans="2:9" x14ac:dyDescent="0.2">
      <c r="B398" s="115"/>
      <c r="C398" s="115"/>
      <c r="D398" s="115"/>
      <c r="I398" s="115"/>
    </row>
    <row r="399" spans="2:9" x14ac:dyDescent="0.2">
      <c r="B399" s="115"/>
      <c r="C399" s="115"/>
      <c r="D399" s="115"/>
      <c r="I399" s="115"/>
    </row>
    <row r="400" spans="2:9" x14ac:dyDescent="0.2">
      <c r="B400" s="115"/>
      <c r="C400" s="115"/>
      <c r="D400" s="115"/>
      <c r="I400" s="115"/>
    </row>
    <row r="401" spans="2:9" x14ac:dyDescent="0.2">
      <c r="B401" s="115"/>
      <c r="C401" s="115"/>
      <c r="D401" s="115"/>
      <c r="I401" s="115"/>
    </row>
    <row r="402" spans="2:9" x14ac:dyDescent="0.2">
      <c r="B402" s="115"/>
      <c r="C402" s="115"/>
      <c r="D402" s="115"/>
      <c r="I402" s="115"/>
    </row>
    <row r="403" spans="2:9" x14ac:dyDescent="0.2">
      <c r="B403" s="115"/>
      <c r="C403" s="115"/>
      <c r="D403" s="115"/>
      <c r="I403" s="115"/>
    </row>
    <row r="404" spans="2:9" x14ac:dyDescent="0.2">
      <c r="B404" s="115"/>
      <c r="C404" s="115"/>
      <c r="D404" s="115"/>
      <c r="I404" s="115"/>
    </row>
    <row r="405" spans="2:9" x14ac:dyDescent="0.2">
      <c r="B405" s="115"/>
      <c r="C405" s="115"/>
      <c r="D405" s="115"/>
      <c r="I405" s="115"/>
    </row>
    <row r="406" spans="2:9" x14ac:dyDescent="0.2">
      <c r="B406" s="115"/>
      <c r="C406" s="115"/>
      <c r="D406" s="115"/>
      <c r="I406" s="115"/>
    </row>
    <row r="407" spans="2:9" x14ac:dyDescent="0.2">
      <c r="B407" s="115"/>
      <c r="C407" s="115"/>
      <c r="D407" s="115"/>
      <c r="I407" s="115"/>
    </row>
    <row r="408" spans="2:9" x14ac:dyDescent="0.2">
      <c r="B408" s="115"/>
      <c r="C408" s="115"/>
      <c r="D408" s="115"/>
      <c r="I408" s="115"/>
    </row>
    <row r="409" spans="2:9" x14ac:dyDescent="0.2">
      <c r="B409" s="115"/>
      <c r="C409" s="115"/>
      <c r="D409" s="115"/>
      <c r="I409" s="115"/>
    </row>
    <row r="410" spans="2:9" x14ac:dyDescent="0.2">
      <c r="B410" s="115"/>
      <c r="C410" s="115"/>
      <c r="D410" s="115"/>
      <c r="I410" s="115"/>
    </row>
    <row r="411" spans="2:9" x14ac:dyDescent="0.2">
      <c r="B411" s="115"/>
      <c r="C411" s="115"/>
      <c r="D411" s="115"/>
      <c r="I411" s="115"/>
    </row>
    <row r="412" spans="2:9" x14ac:dyDescent="0.2">
      <c r="B412" s="115"/>
      <c r="C412" s="115"/>
      <c r="D412" s="115"/>
      <c r="I412" s="115"/>
    </row>
    <row r="413" spans="2:9" x14ac:dyDescent="0.2">
      <c r="B413" s="115"/>
      <c r="C413" s="115"/>
      <c r="D413" s="115"/>
      <c r="I413" s="115"/>
    </row>
    <row r="414" spans="2:9" x14ac:dyDescent="0.2">
      <c r="B414" s="115"/>
      <c r="C414" s="115"/>
      <c r="D414" s="115"/>
      <c r="I414" s="115"/>
    </row>
    <row r="415" spans="2:9" x14ac:dyDescent="0.2">
      <c r="B415" s="115"/>
      <c r="C415" s="115"/>
      <c r="D415" s="115"/>
      <c r="I415" s="115"/>
    </row>
    <row r="416" spans="2:9" x14ac:dyDescent="0.2">
      <c r="B416" s="115"/>
      <c r="C416" s="115"/>
      <c r="D416" s="115"/>
      <c r="I416" s="115"/>
    </row>
    <row r="417" spans="2:9" x14ac:dyDescent="0.2">
      <c r="B417" s="115"/>
      <c r="C417" s="115"/>
      <c r="D417" s="115"/>
      <c r="I417" s="115"/>
    </row>
    <row r="418" spans="2:9" x14ac:dyDescent="0.2">
      <c r="B418" s="115"/>
      <c r="C418" s="115"/>
      <c r="D418" s="115"/>
      <c r="I418" s="115"/>
    </row>
    <row r="419" spans="2:9" x14ac:dyDescent="0.2">
      <c r="B419" s="115"/>
      <c r="C419" s="115"/>
      <c r="D419" s="115"/>
      <c r="I419" s="115"/>
    </row>
    <row r="420" spans="2:9" x14ac:dyDescent="0.2">
      <c r="B420" s="115"/>
      <c r="C420" s="115"/>
      <c r="D420" s="115"/>
      <c r="I420" s="115"/>
    </row>
    <row r="421" spans="2:9" x14ac:dyDescent="0.2">
      <c r="B421" s="115"/>
      <c r="C421" s="115"/>
      <c r="D421" s="115"/>
      <c r="I421" s="115"/>
    </row>
    <row r="422" spans="2:9" x14ac:dyDescent="0.2">
      <c r="B422" s="115"/>
      <c r="C422" s="115"/>
      <c r="D422" s="115"/>
      <c r="I422" s="115"/>
    </row>
    <row r="423" spans="2:9" x14ac:dyDescent="0.2">
      <c r="B423" s="115"/>
      <c r="C423" s="115"/>
      <c r="D423" s="115"/>
      <c r="I423" s="115"/>
    </row>
    <row r="424" spans="2:9" x14ac:dyDescent="0.2">
      <c r="B424" s="115"/>
      <c r="C424" s="115"/>
      <c r="D424" s="115"/>
      <c r="I424" s="115"/>
    </row>
    <row r="425" spans="2:9" x14ac:dyDescent="0.2">
      <c r="B425" s="115"/>
      <c r="C425" s="115"/>
      <c r="D425" s="115"/>
      <c r="I425" s="115"/>
    </row>
    <row r="426" spans="2:9" x14ac:dyDescent="0.2">
      <c r="B426" s="115"/>
      <c r="C426" s="115"/>
      <c r="D426" s="115"/>
      <c r="I426" s="115"/>
    </row>
    <row r="427" spans="2:9" x14ac:dyDescent="0.2">
      <c r="B427" s="115"/>
      <c r="C427" s="115"/>
      <c r="D427" s="115"/>
      <c r="I427" s="115"/>
    </row>
    <row r="428" spans="2:9" x14ac:dyDescent="0.2">
      <c r="B428" s="115"/>
      <c r="C428" s="115"/>
      <c r="D428" s="115"/>
      <c r="I428" s="115"/>
    </row>
    <row r="429" spans="2:9" x14ac:dyDescent="0.2">
      <c r="B429" s="115"/>
      <c r="C429" s="115"/>
      <c r="D429" s="115"/>
      <c r="I429" s="115"/>
    </row>
    <row r="430" spans="2:9" x14ac:dyDescent="0.2">
      <c r="B430" s="115"/>
      <c r="C430" s="115"/>
      <c r="D430" s="115"/>
      <c r="I430" s="115"/>
    </row>
    <row r="431" spans="2:9" x14ac:dyDescent="0.2">
      <c r="B431" s="115"/>
      <c r="C431" s="115"/>
      <c r="D431" s="115"/>
      <c r="I431" s="115"/>
    </row>
    <row r="432" spans="2:9" x14ac:dyDescent="0.2">
      <c r="B432" s="115"/>
      <c r="C432" s="115"/>
      <c r="D432" s="115"/>
      <c r="I432" s="115"/>
    </row>
    <row r="433" spans="2:9" x14ac:dyDescent="0.2">
      <c r="B433" s="115"/>
      <c r="C433" s="115"/>
      <c r="D433" s="115"/>
      <c r="I433" s="115"/>
    </row>
    <row r="434" spans="2:9" x14ac:dyDescent="0.2">
      <c r="B434" s="115"/>
      <c r="C434" s="115"/>
      <c r="D434" s="115"/>
      <c r="I434" s="115"/>
    </row>
    <row r="435" spans="2:9" x14ac:dyDescent="0.2">
      <c r="B435" s="115"/>
      <c r="C435" s="115"/>
      <c r="D435" s="115"/>
      <c r="I435" s="115"/>
    </row>
    <row r="436" spans="2:9" x14ac:dyDescent="0.2">
      <c r="B436" s="115"/>
      <c r="C436" s="115"/>
      <c r="D436" s="115"/>
      <c r="I436" s="115"/>
    </row>
    <row r="437" spans="2:9" x14ac:dyDescent="0.2">
      <c r="B437" s="115"/>
      <c r="C437" s="115"/>
      <c r="D437" s="115"/>
      <c r="I437" s="115"/>
    </row>
    <row r="438" spans="2:9" x14ac:dyDescent="0.2">
      <c r="B438" s="115"/>
      <c r="C438" s="115"/>
      <c r="D438" s="115"/>
      <c r="I438" s="115"/>
    </row>
    <row r="439" spans="2:9" x14ac:dyDescent="0.2">
      <c r="B439" s="115"/>
      <c r="C439" s="115"/>
      <c r="D439" s="115"/>
      <c r="I439" s="115"/>
    </row>
    <row r="440" spans="2:9" x14ac:dyDescent="0.2">
      <c r="B440" s="115"/>
      <c r="C440" s="115"/>
      <c r="D440" s="115"/>
      <c r="I440" s="115"/>
    </row>
  </sheetData>
  <printOptions horizontalCentered="1"/>
  <pageMargins left="0.27559055118110237" right="0.27559055118110237" top="0.19685039370078741" bottom="0.78740157480314965" header="0.11811023622047245" footer="0.19685039370078741"/>
  <pageSetup paperSize="9" orientation="landscape" horizontalDpi="300" verticalDpi="300" r:id="rId1"/>
  <headerFooter alignWithMargins="0">
    <oddFooter>&amp;L&amp;"Arial,מודגש"&amp;11&amp;P+30&amp;"Arial,רגיל"&amp;10
&amp;C&amp;"Arial,מודגש"&amp;12ועדה 2-2018 פרוטוקול
תחום ספורט</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94"/>
  <sheetViews>
    <sheetView rightToLeft="1" view="pageBreakPreview" zoomScaleNormal="100" zoomScaleSheetLayoutView="100" workbookViewId="0">
      <pane ySplit="6" topLeftCell="A124" activePane="bottomLeft" state="frozen"/>
      <selection pane="bottomLeft" activeCell="C6" sqref="C6"/>
    </sheetView>
  </sheetViews>
  <sheetFormatPr defaultColWidth="12.42578125" defaultRowHeight="12.75" x14ac:dyDescent="0.2"/>
  <cols>
    <col min="1" max="1" width="3.5703125" style="29" bestFit="1" customWidth="1"/>
    <col min="2" max="2" width="8.5703125" style="82" customWidth="1"/>
    <col min="3" max="3" width="14.28515625" style="82" customWidth="1"/>
    <col min="4" max="4" width="8.42578125" style="82" customWidth="1"/>
    <col min="5" max="5" width="8.5703125" style="81" customWidth="1"/>
    <col min="6" max="6" width="8.85546875" style="81" customWidth="1"/>
    <col min="7" max="7" width="5.7109375" style="81" customWidth="1"/>
    <col min="8" max="8" width="8.140625" style="81" customWidth="1"/>
    <col min="9" max="9" width="16" style="82" customWidth="1"/>
    <col min="10" max="10" width="8.42578125" style="81" customWidth="1"/>
    <col min="11" max="11" width="9.85546875" style="81" customWidth="1"/>
    <col min="12" max="14" width="24.42578125" style="81" customWidth="1"/>
    <col min="15" max="15" width="9.42578125" style="81" customWidth="1"/>
    <col min="16" max="16" width="9.28515625" style="81" customWidth="1"/>
    <col min="17" max="19" width="12.42578125" style="81" customWidth="1"/>
    <col min="20" max="20" width="9.28515625" style="81" customWidth="1"/>
    <col min="21" max="21" width="12.42578125" style="81" customWidth="1"/>
    <col min="22" max="22" width="9.28515625" style="81" customWidth="1"/>
    <col min="23" max="24" width="12.42578125" style="81" customWidth="1"/>
    <col min="25" max="25" width="9.28515625" style="81" customWidth="1"/>
    <col min="26" max="29" width="12.28515625" style="81" customWidth="1"/>
    <col min="30" max="30" width="9.28515625" style="81" customWidth="1"/>
    <col min="31" max="33" width="12.28515625" style="81" customWidth="1"/>
    <col min="34" max="34" width="9.28515625" style="81" customWidth="1"/>
    <col min="35" max="37" width="12.28515625" style="81" customWidth="1"/>
    <col min="38" max="38" width="9.28515625" style="81" customWidth="1"/>
    <col min="39" max="40" width="11.140625" style="81" customWidth="1"/>
    <col min="41" max="41" width="9.28515625" style="81" customWidth="1"/>
    <col min="42" max="43" width="12.28515625" style="81" customWidth="1"/>
    <col min="44" max="44" width="9.28515625" style="81" customWidth="1"/>
    <col min="45" max="47" width="12.28515625" style="81" customWidth="1"/>
    <col min="48" max="48" width="9.28515625" style="81" customWidth="1"/>
    <col min="49" max="51" width="12.42578125" style="81" customWidth="1"/>
    <col min="52" max="52" width="9.28515625" style="81" customWidth="1"/>
    <col min="53" max="16384" width="12.42578125" style="81"/>
  </cols>
  <sheetData>
    <row r="1" spans="1:51" s="45" customFormat="1" ht="12" x14ac:dyDescent="0.2">
      <c r="A1" s="40"/>
      <c r="B1" s="43"/>
      <c r="C1" s="42"/>
      <c r="D1" s="43"/>
      <c r="F1" s="47"/>
      <c r="G1" s="46"/>
      <c r="I1" s="40"/>
      <c r="J1" s="42"/>
    </row>
    <row r="2" spans="1:51" s="45" customFormat="1" ht="12" x14ac:dyDescent="0.2">
      <c r="A2" s="40"/>
      <c r="B2" s="43"/>
      <c r="C2" s="49"/>
      <c r="D2" s="43"/>
      <c r="F2" s="47"/>
      <c r="G2" s="46"/>
      <c r="I2" s="40"/>
      <c r="J2" s="42"/>
    </row>
    <row r="3" spans="1:51" s="45" customFormat="1" ht="12" x14ac:dyDescent="0.2">
      <c r="A3" s="40"/>
      <c r="B3" s="43"/>
      <c r="C3" s="42"/>
      <c r="D3" s="40"/>
      <c r="F3" s="47"/>
      <c r="G3" s="50"/>
      <c r="I3" s="40"/>
      <c r="J3" s="42"/>
    </row>
    <row r="4" spans="1:51" s="45" customFormat="1" ht="12" x14ac:dyDescent="0.2">
      <c r="A4" s="40"/>
      <c r="B4" s="43"/>
      <c r="C4" s="49"/>
      <c r="D4" s="43"/>
      <c r="E4" s="44"/>
      <c r="F4" s="52"/>
      <c r="G4" s="46"/>
      <c r="H4" s="44"/>
      <c r="I4" s="43"/>
      <c r="J4" s="49"/>
    </row>
    <row r="5" spans="1:51" s="65" customFormat="1" ht="15" x14ac:dyDescent="0.2">
      <c r="A5" s="53"/>
      <c r="B5" s="83" t="s">
        <v>73</v>
      </c>
      <c r="C5" s="84" t="s">
        <v>228</v>
      </c>
      <c r="D5" s="56"/>
      <c r="E5" s="61" t="s">
        <v>341</v>
      </c>
      <c r="F5" s="62"/>
      <c r="G5" s="58"/>
      <c r="H5" s="57"/>
      <c r="I5" s="59"/>
      <c r="J5" s="85"/>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row>
    <row r="6" spans="1:51" s="64" customFormat="1" ht="56.25" x14ac:dyDescent="0.2">
      <c r="A6" s="64" t="s">
        <v>7</v>
      </c>
      <c r="B6" s="23" t="s">
        <v>75</v>
      </c>
      <c r="C6" s="23" t="s">
        <v>1</v>
      </c>
      <c r="D6" s="23" t="s">
        <v>2</v>
      </c>
      <c r="E6" s="69" t="s">
        <v>76</v>
      </c>
      <c r="F6" s="70" t="s">
        <v>77</v>
      </c>
      <c r="G6" s="86" t="s">
        <v>150</v>
      </c>
      <c r="H6" s="67" t="s">
        <v>3</v>
      </c>
      <c r="I6" s="68" t="s">
        <v>71</v>
      </c>
      <c r="J6" s="87" t="s">
        <v>333</v>
      </c>
    </row>
    <row r="7" spans="1:51" ht="25.5" x14ac:dyDescent="0.2">
      <c r="A7" s="29">
        <v>1</v>
      </c>
      <c r="B7" s="109" t="s">
        <v>229</v>
      </c>
      <c r="C7" s="30" t="s">
        <v>230</v>
      </c>
      <c r="D7" s="31">
        <v>580023398</v>
      </c>
      <c r="E7" s="32">
        <v>12340</v>
      </c>
      <c r="F7" s="33">
        <v>97221</v>
      </c>
      <c r="G7" s="58">
        <v>0.33</v>
      </c>
      <c r="H7" s="33"/>
      <c r="I7" s="74" t="s">
        <v>7</v>
      </c>
      <c r="J7" s="35">
        <f>H7+F7+E7</f>
        <v>109561</v>
      </c>
    </row>
    <row r="8" spans="1:51" ht="36" x14ac:dyDescent="0.2">
      <c r="A8" s="29">
        <f t="shared" ref="A8:A46" si="0">1+A7</f>
        <v>2</v>
      </c>
      <c r="B8" s="110"/>
      <c r="C8" s="30" t="s">
        <v>231</v>
      </c>
      <c r="D8" s="31">
        <v>580096709</v>
      </c>
      <c r="E8" s="32">
        <v>10833</v>
      </c>
      <c r="F8" s="33"/>
      <c r="G8" s="58"/>
      <c r="H8" s="33"/>
      <c r="I8" s="74" t="s">
        <v>7</v>
      </c>
      <c r="J8" s="35">
        <f>H8+F8+E8</f>
        <v>10833</v>
      </c>
    </row>
    <row r="9" spans="1:51" ht="22.5" customHeight="1" x14ac:dyDescent="0.2">
      <c r="A9" s="29">
        <f t="shared" si="0"/>
        <v>3</v>
      </c>
      <c r="B9" s="110"/>
      <c r="C9" s="30" t="s">
        <v>232</v>
      </c>
      <c r="D9" s="31">
        <v>580465979</v>
      </c>
      <c r="E9" s="32">
        <v>10833</v>
      </c>
      <c r="F9" s="33"/>
      <c r="G9" s="58"/>
      <c r="H9" s="33"/>
      <c r="I9" s="74" t="s">
        <v>7</v>
      </c>
      <c r="J9" s="35">
        <f>H9+F9+E9</f>
        <v>10833</v>
      </c>
    </row>
    <row r="10" spans="1:51" ht="52.5" x14ac:dyDescent="0.2">
      <c r="A10" s="29">
        <f t="shared" si="0"/>
        <v>4</v>
      </c>
      <c r="B10" s="110"/>
      <c r="C10" s="30" t="s">
        <v>233</v>
      </c>
      <c r="D10" s="31">
        <v>580001477</v>
      </c>
      <c r="E10" s="32">
        <v>0</v>
      </c>
      <c r="F10" s="33">
        <v>0</v>
      </c>
      <c r="G10" s="58"/>
      <c r="H10" s="33">
        <v>0</v>
      </c>
      <c r="I10" s="74" t="s">
        <v>293</v>
      </c>
      <c r="J10" s="35">
        <v>0</v>
      </c>
    </row>
    <row r="11" spans="1:51" ht="24" x14ac:dyDescent="0.2">
      <c r="A11" s="29">
        <f t="shared" si="0"/>
        <v>5</v>
      </c>
      <c r="B11" s="110"/>
      <c r="C11" s="30" t="s">
        <v>234</v>
      </c>
      <c r="D11" s="31">
        <v>580036242</v>
      </c>
      <c r="E11" s="32">
        <v>13753</v>
      </c>
      <c r="F11" s="33">
        <v>0</v>
      </c>
      <c r="G11" s="58">
        <v>0</v>
      </c>
      <c r="H11" s="33"/>
      <c r="I11" s="74" t="s">
        <v>7</v>
      </c>
      <c r="J11" s="35">
        <f t="shared" ref="J11:J46" si="1">H11+F11+E11</f>
        <v>13753</v>
      </c>
    </row>
    <row r="12" spans="1:51" ht="84" x14ac:dyDescent="0.2">
      <c r="A12" s="29">
        <f t="shared" si="0"/>
        <v>6</v>
      </c>
      <c r="B12" s="110"/>
      <c r="C12" s="30" t="s">
        <v>342</v>
      </c>
      <c r="D12" s="31">
        <v>580587269</v>
      </c>
      <c r="E12" s="32">
        <v>9421</v>
      </c>
      <c r="F12" s="33">
        <v>6284</v>
      </c>
      <c r="G12" s="58">
        <v>0.33</v>
      </c>
      <c r="H12" s="33"/>
      <c r="I12" s="74" t="s">
        <v>361</v>
      </c>
      <c r="J12" s="35">
        <f t="shared" si="1"/>
        <v>15705</v>
      </c>
    </row>
    <row r="13" spans="1:51" ht="72" x14ac:dyDescent="0.2">
      <c r="A13" s="29">
        <f t="shared" si="0"/>
        <v>7</v>
      </c>
      <c r="B13" s="110"/>
      <c r="C13" s="30" t="s">
        <v>352</v>
      </c>
      <c r="D13" s="31">
        <v>580064335</v>
      </c>
      <c r="E13" s="32">
        <v>12340</v>
      </c>
      <c r="F13" s="33"/>
      <c r="G13" s="58"/>
      <c r="H13" s="33"/>
      <c r="I13" s="74" t="s">
        <v>7</v>
      </c>
      <c r="J13" s="35">
        <f t="shared" si="1"/>
        <v>12340</v>
      </c>
    </row>
    <row r="14" spans="1:51" ht="36" x14ac:dyDescent="0.2">
      <c r="A14" s="29">
        <f t="shared" si="0"/>
        <v>8</v>
      </c>
      <c r="B14" s="110"/>
      <c r="C14" s="30" t="s">
        <v>235</v>
      </c>
      <c r="D14" s="31">
        <v>580019800</v>
      </c>
      <c r="E14" s="32">
        <v>12340</v>
      </c>
      <c r="F14" s="33">
        <v>0</v>
      </c>
      <c r="G14" s="58">
        <v>0</v>
      </c>
      <c r="H14" s="33"/>
      <c r="I14" s="74" t="s">
        <v>7</v>
      </c>
      <c r="J14" s="35">
        <f t="shared" si="1"/>
        <v>12340</v>
      </c>
    </row>
    <row r="15" spans="1:51" ht="101.25" x14ac:dyDescent="0.2">
      <c r="A15" s="29">
        <f t="shared" si="0"/>
        <v>9</v>
      </c>
      <c r="B15" s="110"/>
      <c r="C15" s="108" t="s">
        <v>353</v>
      </c>
      <c r="D15" s="31">
        <v>580034924</v>
      </c>
      <c r="E15" s="32">
        <v>13753</v>
      </c>
      <c r="F15" s="126">
        <v>206170</v>
      </c>
      <c r="G15" s="58" t="s">
        <v>217</v>
      </c>
      <c r="H15" s="33"/>
      <c r="I15" s="74" t="s">
        <v>7</v>
      </c>
      <c r="J15" s="35">
        <f t="shared" si="1"/>
        <v>219923</v>
      </c>
    </row>
    <row r="16" spans="1:51" ht="36" x14ac:dyDescent="0.2">
      <c r="A16" s="29">
        <f t="shared" si="0"/>
        <v>10</v>
      </c>
      <c r="B16" s="110"/>
      <c r="C16" s="30" t="s">
        <v>236</v>
      </c>
      <c r="D16" s="31">
        <v>580049690</v>
      </c>
      <c r="E16" s="32">
        <v>10833</v>
      </c>
      <c r="F16" s="33">
        <v>4022</v>
      </c>
      <c r="G16" s="58">
        <v>0.33</v>
      </c>
      <c r="H16" s="33"/>
      <c r="I16" s="74" t="s">
        <v>7</v>
      </c>
      <c r="J16" s="35">
        <f t="shared" si="1"/>
        <v>14855</v>
      </c>
    </row>
    <row r="17" spans="1:10" ht="24" x14ac:dyDescent="0.2">
      <c r="A17" s="29">
        <f t="shared" si="0"/>
        <v>11</v>
      </c>
      <c r="B17" s="110"/>
      <c r="C17" s="30" t="s">
        <v>237</v>
      </c>
      <c r="D17" s="31">
        <v>580263598</v>
      </c>
      <c r="E17" s="32">
        <v>12340</v>
      </c>
      <c r="F17" s="33"/>
      <c r="G17" s="58"/>
      <c r="H17" s="33"/>
      <c r="I17" s="74" t="s">
        <v>7</v>
      </c>
      <c r="J17" s="35">
        <f t="shared" si="1"/>
        <v>12340</v>
      </c>
    </row>
    <row r="18" spans="1:10" ht="22.5" customHeight="1" x14ac:dyDescent="0.2">
      <c r="A18" s="29">
        <f t="shared" si="0"/>
        <v>12</v>
      </c>
      <c r="B18" s="110"/>
      <c r="C18" s="30" t="s">
        <v>343</v>
      </c>
      <c r="D18" s="31">
        <v>580258242</v>
      </c>
      <c r="E18" s="32">
        <v>9421</v>
      </c>
      <c r="F18" s="126">
        <v>0</v>
      </c>
      <c r="G18" s="127">
        <v>0</v>
      </c>
      <c r="H18" s="33"/>
      <c r="I18" s="74" t="s">
        <v>7</v>
      </c>
      <c r="J18" s="35">
        <f t="shared" si="1"/>
        <v>9421</v>
      </c>
    </row>
    <row r="19" spans="1:10" ht="72" x14ac:dyDescent="0.2">
      <c r="A19" s="29">
        <f t="shared" si="0"/>
        <v>13</v>
      </c>
      <c r="B19" s="110"/>
      <c r="C19" s="30" t="s">
        <v>357</v>
      </c>
      <c r="D19" s="31">
        <v>580030872</v>
      </c>
      <c r="E19" s="32">
        <v>12340</v>
      </c>
      <c r="F19" s="126">
        <v>0</v>
      </c>
      <c r="G19" s="127">
        <v>0</v>
      </c>
      <c r="H19" s="33"/>
      <c r="I19" s="74" t="s">
        <v>7</v>
      </c>
      <c r="J19" s="35">
        <f t="shared" si="1"/>
        <v>12340</v>
      </c>
    </row>
    <row r="20" spans="1:10" ht="24" x14ac:dyDescent="0.2">
      <c r="A20" s="29">
        <f t="shared" si="0"/>
        <v>14</v>
      </c>
      <c r="B20" s="110"/>
      <c r="C20" s="30" t="s">
        <v>238</v>
      </c>
      <c r="D20" s="31">
        <v>580306603</v>
      </c>
      <c r="E20" s="32">
        <v>12340</v>
      </c>
      <c r="F20" s="33">
        <v>0</v>
      </c>
      <c r="G20" s="58">
        <v>0</v>
      </c>
      <c r="H20" s="33"/>
      <c r="I20" s="74" t="s">
        <v>7</v>
      </c>
      <c r="J20" s="35">
        <f t="shared" si="1"/>
        <v>12340</v>
      </c>
    </row>
    <row r="21" spans="1:10" ht="36" x14ac:dyDescent="0.2">
      <c r="A21" s="29">
        <f t="shared" si="0"/>
        <v>15</v>
      </c>
      <c r="B21" s="110"/>
      <c r="C21" s="30" t="s">
        <v>239</v>
      </c>
      <c r="D21" s="31">
        <v>580499309</v>
      </c>
      <c r="E21" s="32">
        <v>10833</v>
      </c>
      <c r="F21" s="33"/>
      <c r="G21" s="58"/>
      <c r="H21" s="33"/>
      <c r="I21" s="74" t="s">
        <v>7</v>
      </c>
      <c r="J21" s="35">
        <f t="shared" si="1"/>
        <v>10833</v>
      </c>
    </row>
    <row r="22" spans="1:10" ht="24" x14ac:dyDescent="0.2">
      <c r="A22" s="29">
        <f t="shared" si="0"/>
        <v>16</v>
      </c>
      <c r="B22" s="110"/>
      <c r="C22" s="30" t="s">
        <v>240</v>
      </c>
      <c r="D22" s="31">
        <v>580005890</v>
      </c>
      <c r="E22" s="32">
        <v>10833</v>
      </c>
      <c r="F22" s="33">
        <v>0</v>
      </c>
      <c r="G22" s="58">
        <v>0</v>
      </c>
      <c r="H22" s="33"/>
      <c r="I22" s="74" t="s">
        <v>7</v>
      </c>
      <c r="J22" s="35">
        <f t="shared" si="1"/>
        <v>10833</v>
      </c>
    </row>
    <row r="23" spans="1:10" ht="24" x14ac:dyDescent="0.2">
      <c r="A23" s="29">
        <f t="shared" si="0"/>
        <v>17</v>
      </c>
      <c r="B23" s="110"/>
      <c r="C23" s="30" t="s">
        <v>241</v>
      </c>
      <c r="D23" s="31">
        <v>580284164</v>
      </c>
      <c r="E23" s="32">
        <v>10833</v>
      </c>
      <c r="F23" s="33"/>
      <c r="G23" s="58"/>
      <c r="H23" s="33"/>
      <c r="I23" s="74" t="s">
        <v>7</v>
      </c>
      <c r="J23" s="35">
        <f t="shared" si="1"/>
        <v>10833</v>
      </c>
    </row>
    <row r="24" spans="1:10" ht="36" x14ac:dyDescent="0.2">
      <c r="A24" s="29">
        <f t="shared" si="0"/>
        <v>18</v>
      </c>
      <c r="B24" s="110"/>
      <c r="C24" s="30" t="s">
        <v>242</v>
      </c>
      <c r="D24" s="31">
        <v>580000271</v>
      </c>
      <c r="E24" s="32">
        <v>10833</v>
      </c>
      <c r="F24" s="33"/>
      <c r="G24" s="58"/>
      <c r="H24" s="33"/>
      <c r="I24" s="74" t="s">
        <v>7</v>
      </c>
      <c r="J24" s="35">
        <f t="shared" si="1"/>
        <v>10833</v>
      </c>
    </row>
    <row r="25" spans="1:10" ht="36" x14ac:dyDescent="0.2">
      <c r="A25" s="29">
        <f t="shared" si="0"/>
        <v>19</v>
      </c>
      <c r="B25" s="110"/>
      <c r="C25" s="30" t="s">
        <v>243</v>
      </c>
      <c r="D25" s="31">
        <v>580034072</v>
      </c>
      <c r="E25" s="32">
        <v>12340</v>
      </c>
      <c r="F25" s="126">
        <v>12442</v>
      </c>
      <c r="G25" s="58">
        <v>0.33</v>
      </c>
      <c r="H25" s="33"/>
      <c r="I25" s="74" t="s">
        <v>7</v>
      </c>
      <c r="J25" s="35">
        <f t="shared" si="1"/>
        <v>24782</v>
      </c>
    </row>
    <row r="26" spans="1:10" ht="24" x14ac:dyDescent="0.2">
      <c r="A26" s="29">
        <f t="shared" si="0"/>
        <v>20</v>
      </c>
      <c r="B26" s="110"/>
      <c r="C26" s="30" t="s">
        <v>244</v>
      </c>
      <c r="D26" s="31">
        <v>580104545</v>
      </c>
      <c r="E26" s="32">
        <v>13753</v>
      </c>
      <c r="F26" s="33"/>
      <c r="G26" s="58"/>
      <c r="H26" s="33"/>
      <c r="I26" s="74" t="s">
        <v>7</v>
      </c>
      <c r="J26" s="35">
        <f t="shared" si="1"/>
        <v>13753</v>
      </c>
    </row>
    <row r="27" spans="1:10" ht="24" x14ac:dyDescent="0.2">
      <c r="A27" s="29">
        <f t="shared" si="0"/>
        <v>21</v>
      </c>
      <c r="B27" s="110"/>
      <c r="C27" s="30" t="s">
        <v>245</v>
      </c>
      <c r="D27" s="31">
        <v>580077089</v>
      </c>
      <c r="E27" s="32">
        <v>10833</v>
      </c>
      <c r="F27" s="33">
        <v>0</v>
      </c>
      <c r="G27" s="58">
        <v>0</v>
      </c>
      <c r="H27" s="33"/>
      <c r="I27" s="74" t="s">
        <v>7</v>
      </c>
      <c r="J27" s="35">
        <f t="shared" si="1"/>
        <v>10833</v>
      </c>
    </row>
    <row r="28" spans="1:10" ht="24" x14ac:dyDescent="0.2">
      <c r="A28" s="29">
        <f t="shared" si="0"/>
        <v>22</v>
      </c>
      <c r="B28" s="110"/>
      <c r="C28" s="30" t="s">
        <v>246</v>
      </c>
      <c r="D28" s="31">
        <v>580222230</v>
      </c>
      <c r="E28" s="32">
        <v>12340</v>
      </c>
      <c r="F28" s="33">
        <v>26055</v>
      </c>
      <c r="G28" s="58">
        <v>0.33</v>
      </c>
      <c r="H28" s="33"/>
      <c r="I28" s="74" t="s">
        <v>7</v>
      </c>
      <c r="J28" s="35">
        <f t="shared" si="1"/>
        <v>38395</v>
      </c>
    </row>
    <row r="29" spans="1:10" ht="24" x14ac:dyDescent="0.2">
      <c r="A29" s="29">
        <f t="shared" si="0"/>
        <v>23</v>
      </c>
      <c r="B29" s="110"/>
      <c r="C29" s="30" t="s">
        <v>247</v>
      </c>
      <c r="D29" s="31">
        <v>580006039</v>
      </c>
      <c r="E29" s="32">
        <v>13753</v>
      </c>
      <c r="F29" s="33">
        <v>298198</v>
      </c>
      <c r="G29" s="58">
        <v>0.5</v>
      </c>
      <c r="H29" s="33"/>
      <c r="I29" s="74" t="s">
        <v>7</v>
      </c>
      <c r="J29" s="35">
        <f t="shared" si="1"/>
        <v>311951</v>
      </c>
    </row>
    <row r="30" spans="1:10" ht="36" x14ac:dyDescent="0.2">
      <c r="A30" s="29">
        <f t="shared" si="0"/>
        <v>24</v>
      </c>
      <c r="B30" s="110"/>
      <c r="C30" s="30" t="s">
        <v>354</v>
      </c>
      <c r="D30" s="31">
        <v>580030799</v>
      </c>
      <c r="E30" s="32">
        <v>12340</v>
      </c>
      <c r="F30" s="33">
        <v>75579</v>
      </c>
      <c r="G30" s="58">
        <v>0.67</v>
      </c>
      <c r="H30" s="33"/>
      <c r="I30" s="74" t="s">
        <v>7</v>
      </c>
      <c r="J30" s="35">
        <f t="shared" si="1"/>
        <v>87919</v>
      </c>
    </row>
    <row r="31" spans="1:10" ht="22.5" customHeight="1" x14ac:dyDescent="0.2">
      <c r="A31" s="29">
        <f t="shared" si="0"/>
        <v>25</v>
      </c>
      <c r="B31" s="110"/>
      <c r="C31" s="30" t="s">
        <v>248</v>
      </c>
      <c r="D31" s="31">
        <v>580007268</v>
      </c>
      <c r="E31" s="32">
        <v>9421</v>
      </c>
      <c r="F31" s="33">
        <v>9551</v>
      </c>
      <c r="G31" s="58">
        <v>0.33</v>
      </c>
      <c r="H31" s="33"/>
      <c r="I31" s="74" t="s">
        <v>7</v>
      </c>
      <c r="J31" s="35">
        <f t="shared" si="1"/>
        <v>18972</v>
      </c>
    </row>
    <row r="32" spans="1:10" ht="22.5" customHeight="1" x14ac:dyDescent="0.2">
      <c r="A32" s="29">
        <f t="shared" si="0"/>
        <v>26</v>
      </c>
      <c r="B32" s="110"/>
      <c r="C32" s="30" t="s">
        <v>249</v>
      </c>
      <c r="D32" s="31">
        <v>580408748</v>
      </c>
      <c r="E32" s="32">
        <v>10833</v>
      </c>
      <c r="F32" s="33"/>
      <c r="G32" s="58"/>
      <c r="H32" s="33"/>
      <c r="I32" s="74" t="s">
        <v>7</v>
      </c>
      <c r="J32" s="35">
        <f t="shared" si="1"/>
        <v>10833</v>
      </c>
    </row>
    <row r="33" spans="1:10" ht="22.5" customHeight="1" x14ac:dyDescent="0.2">
      <c r="A33" s="29">
        <f t="shared" si="0"/>
        <v>27</v>
      </c>
      <c r="B33" s="110"/>
      <c r="C33" s="30" t="s">
        <v>315</v>
      </c>
      <c r="D33" s="31">
        <v>580030104</v>
      </c>
      <c r="E33" s="32">
        <v>13753</v>
      </c>
      <c r="F33" s="33">
        <v>148924</v>
      </c>
      <c r="G33" s="58" t="s">
        <v>217</v>
      </c>
      <c r="H33" s="33"/>
      <c r="I33" s="74" t="s">
        <v>7</v>
      </c>
      <c r="J33" s="35">
        <f t="shared" si="1"/>
        <v>162677</v>
      </c>
    </row>
    <row r="34" spans="1:10" ht="24" x14ac:dyDescent="0.2">
      <c r="A34" s="29">
        <f t="shared" si="0"/>
        <v>28</v>
      </c>
      <c r="B34" s="110"/>
      <c r="C34" s="30" t="s">
        <v>250</v>
      </c>
      <c r="D34" s="31">
        <v>580433456</v>
      </c>
      <c r="E34" s="32">
        <v>9421</v>
      </c>
      <c r="F34" s="33"/>
      <c r="G34" s="58"/>
      <c r="H34" s="33"/>
      <c r="I34" s="74" t="s">
        <v>7</v>
      </c>
      <c r="J34" s="35">
        <f t="shared" si="1"/>
        <v>9421</v>
      </c>
    </row>
    <row r="35" spans="1:10" ht="24" x14ac:dyDescent="0.2">
      <c r="A35" s="29">
        <f t="shared" si="0"/>
        <v>29</v>
      </c>
      <c r="B35" s="110"/>
      <c r="C35" s="30" t="s">
        <v>251</v>
      </c>
      <c r="D35" s="31">
        <v>580228161</v>
      </c>
      <c r="E35" s="32">
        <v>9421</v>
      </c>
      <c r="F35" s="33"/>
      <c r="G35" s="58"/>
      <c r="H35" s="33"/>
      <c r="I35" s="74" t="s">
        <v>7</v>
      </c>
      <c r="J35" s="35">
        <f t="shared" si="1"/>
        <v>9421</v>
      </c>
    </row>
    <row r="36" spans="1:10" ht="22.5" customHeight="1" x14ac:dyDescent="0.2">
      <c r="A36" s="29">
        <f t="shared" si="0"/>
        <v>30</v>
      </c>
      <c r="B36" s="110"/>
      <c r="C36" s="30" t="s">
        <v>252</v>
      </c>
      <c r="D36" s="31">
        <v>580038545</v>
      </c>
      <c r="E36" s="32">
        <v>12340</v>
      </c>
      <c r="F36" s="33"/>
      <c r="G36" s="58"/>
      <c r="H36" s="33"/>
      <c r="I36" s="74" t="s">
        <v>7</v>
      </c>
      <c r="J36" s="35">
        <f t="shared" si="1"/>
        <v>12340</v>
      </c>
    </row>
    <row r="37" spans="1:10" ht="24" x14ac:dyDescent="0.2">
      <c r="A37" s="29">
        <f t="shared" si="0"/>
        <v>31</v>
      </c>
      <c r="B37" s="110"/>
      <c r="C37" s="30" t="s">
        <v>253</v>
      </c>
      <c r="D37" s="31">
        <v>580278562</v>
      </c>
      <c r="E37" s="32">
        <v>12340</v>
      </c>
      <c r="F37" s="33"/>
      <c r="G37" s="58"/>
      <c r="H37" s="33"/>
      <c r="I37" s="74" t="s">
        <v>7</v>
      </c>
      <c r="J37" s="35">
        <f t="shared" si="1"/>
        <v>12340</v>
      </c>
    </row>
    <row r="38" spans="1:10" ht="48" x14ac:dyDescent="0.2">
      <c r="A38" s="29">
        <f t="shared" si="0"/>
        <v>32</v>
      </c>
      <c r="B38" s="110"/>
      <c r="C38" s="30" t="s">
        <v>227</v>
      </c>
      <c r="D38" s="31">
        <v>580004851</v>
      </c>
      <c r="E38" s="32">
        <v>13753</v>
      </c>
      <c r="F38" s="126">
        <v>31486</v>
      </c>
      <c r="G38" s="58" t="s">
        <v>217</v>
      </c>
      <c r="H38" s="33"/>
      <c r="I38" s="74" t="s">
        <v>7</v>
      </c>
      <c r="J38" s="35">
        <f t="shared" si="1"/>
        <v>45239</v>
      </c>
    </row>
    <row r="39" spans="1:10" ht="36" x14ac:dyDescent="0.2">
      <c r="A39" s="29">
        <f t="shared" si="0"/>
        <v>33</v>
      </c>
      <c r="B39" s="110"/>
      <c r="C39" s="30" t="s">
        <v>254</v>
      </c>
      <c r="D39" s="31">
        <v>580374080</v>
      </c>
      <c r="E39" s="32">
        <v>12340</v>
      </c>
      <c r="F39" s="33">
        <v>0</v>
      </c>
      <c r="G39" s="58">
        <v>0</v>
      </c>
      <c r="H39" s="33"/>
      <c r="I39" s="74" t="s">
        <v>7</v>
      </c>
      <c r="J39" s="35">
        <f t="shared" si="1"/>
        <v>12340</v>
      </c>
    </row>
    <row r="40" spans="1:10" ht="22.5" customHeight="1" x14ac:dyDescent="0.2">
      <c r="A40" s="29">
        <f t="shared" si="0"/>
        <v>34</v>
      </c>
      <c r="B40" s="110"/>
      <c r="C40" s="30" t="s">
        <v>255</v>
      </c>
      <c r="D40" s="31">
        <v>580183986</v>
      </c>
      <c r="E40" s="32">
        <v>12340</v>
      </c>
      <c r="F40" s="33"/>
      <c r="G40" s="58"/>
      <c r="H40" s="33"/>
      <c r="I40" s="74" t="s">
        <v>7</v>
      </c>
      <c r="J40" s="35">
        <f t="shared" si="1"/>
        <v>12340</v>
      </c>
    </row>
    <row r="41" spans="1:10" ht="22.5" customHeight="1" x14ac:dyDescent="0.2">
      <c r="A41" s="29">
        <f t="shared" si="0"/>
        <v>35</v>
      </c>
      <c r="B41" s="110"/>
      <c r="C41" s="30" t="s">
        <v>256</v>
      </c>
      <c r="D41" s="31">
        <v>580188894</v>
      </c>
      <c r="E41" s="32">
        <v>12340</v>
      </c>
      <c r="F41" s="33"/>
      <c r="G41" s="58"/>
      <c r="H41" s="33"/>
      <c r="I41" s="74" t="s">
        <v>7</v>
      </c>
      <c r="J41" s="35">
        <f t="shared" si="1"/>
        <v>12340</v>
      </c>
    </row>
    <row r="42" spans="1:10" ht="36" x14ac:dyDescent="0.2">
      <c r="A42" s="29">
        <f t="shared" si="0"/>
        <v>36</v>
      </c>
      <c r="B42" s="110"/>
      <c r="C42" s="30" t="s">
        <v>257</v>
      </c>
      <c r="D42" s="31">
        <v>580046555</v>
      </c>
      <c r="E42" s="32">
        <v>10834</v>
      </c>
      <c r="F42" s="33"/>
      <c r="G42" s="58"/>
      <c r="H42" s="33"/>
      <c r="I42" s="74" t="s">
        <v>7</v>
      </c>
      <c r="J42" s="35">
        <f t="shared" si="1"/>
        <v>10834</v>
      </c>
    </row>
    <row r="43" spans="1:10" ht="24" x14ac:dyDescent="0.2">
      <c r="A43" s="29">
        <f t="shared" si="0"/>
        <v>37</v>
      </c>
      <c r="B43" s="110"/>
      <c r="C43" s="30" t="s">
        <v>258</v>
      </c>
      <c r="D43" s="31">
        <v>580175677</v>
      </c>
      <c r="E43" s="32">
        <v>9421</v>
      </c>
      <c r="F43" s="33"/>
      <c r="G43" s="58"/>
      <c r="H43" s="33"/>
      <c r="I43" s="74" t="s">
        <v>7</v>
      </c>
      <c r="J43" s="35">
        <f t="shared" si="1"/>
        <v>9421</v>
      </c>
    </row>
    <row r="44" spans="1:10" ht="24" x14ac:dyDescent="0.2">
      <c r="A44" s="29">
        <f t="shared" si="0"/>
        <v>38</v>
      </c>
      <c r="B44" s="110"/>
      <c r="C44" s="30" t="s">
        <v>259</v>
      </c>
      <c r="D44" s="31">
        <v>580235125</v>
      </c>
      <c r="E44" s="32">
        <v>12340</v>
      </c>
      <c r="F44" s="33">
        <v>12758</v>
      </c>
      <c r="G44" s="58">
        <v>0.5</v>
      </c>
      <c r="H44" s="33"/>
      <c r="I44" s="74" t="s">
        <v>7</v>
      </c>
      <c r="J44" s="35">
        <f t="shared" si="1"/>
        <v>25098</v>
      </c>
    </row>
    <row r="45" spans="1:10" ht="52.5" x14ac:dyDescent="0.2">
      <c r="A45" s="29">
        <f t="shared" si="0"/>
        <v>39</v>
      </c>
      <c r="B45" s="110"/>
      <c r="C45" s="30" t="s">
        <v>260</v>
      </c>
      <c r="D45" s="31">
        <v>580545713</v>
      </c>
      <c r="E45" s="32">
        <v>0</v>
      </c>
      <c r="F45" s="33"/>
      <c r="G45" s="58"/>
      <c r="H45" s="33"/>
      <c r="I45" s="74" t="s">
        <v>293</v>
      </c>
      <c r="J45" s="35">
        <f t="shared" si="1"/>
        <v>0</v>
      </c>
    </row>
    <row r="46" spans="1:10" ht="72" x14ac:dyDescent="0.2">
      <c r="A46" s="29">
        <f t="shared" si="0"/>
        <v>40</v>
      </c>
      <c r="B46" s="110"/>
      <c r="C46" s="113" t="s">
        <v>360</v>
      </c>
      <c r="D46" s="31">
        <v>580002483</v>
      </c>
      <c r="E46" s="32">
        <v>13753</v>
      </c>
      <c r="F46" s="33">
        <v>38335</v>
      </c>
      <c r="G46" s="58">
        <v>0.33</v>
      </c>
      <c r="H46" s="33"/>
      <c r="I46" s="74" t="s">
        <v>7</v>
      </c>
      <c r="J46" s="35">
        <f t="shared" si="1"/>
        <v>52088</v>
      </c>
    </row>
    <row r="47" spans="1:10" ht="24" x14ac:dyDescent="0.2">
      <c r="A47" s="29">
        <f t="shared" ref="A47:A65" si="2">1+A46</f>
        <v>41</v>
      </c>
      <c r="B47" s="109" t="s">
        <v>261</v>
      </c>
      <c r="C47" s="30" t="s">
        <v>262</v>
      </c>
      <c r="D47" s="31">
        <v>580477974</v>
      </c>
      <c r="E47" s="32">
        <v>9421</v>
      </c>
      <c r="F47" s="33"/>
      <c r="G47" s="58"/>
      <c r="H47" s="33"/>
      <c r="I47" s="74" t="s">
        <v>7</v>
      </c>
      <c r="J47" s="35">
        <f t="shared" ref="J47:J65" si="3">H47+F47+E47</f>
        <v>9421</v>
      </c>
    </row>
    <row r="48" spans="1:10" ht="22.5" customHeight="1" x14ac:dyDescent="0.2">
      <c r="A48" s="29">
        <f t="shared" si="2"/>
        <v>42</v>
      </c>
      <c r="B48" s="110"/>
      <c r="C48" s="30" t="s">
        <v>263</v>
      </c>
      <c r="D48" s="31">
        <v>580008878</v>
      </c>
      <c r="E48" s="32">
        <v>13753</v>
      </c>
      <c r="F48" s="33">
        <v>28941</v>
      </c>
      <c r="G48" s="58">
        <v>0.67</v>
      </c>
      <c r="H48" s="33"/>
      <c r="I48" s="74" t="s">
        <v>7</v>
      </c>
      <c r="J48" s="35">
        <f t="shared" si="3"/>
        <v>42694</v>
      </c>
    </row>
    <row r="49" spans="1:10" x14ac:dyDescent="0.2">
      <c r="A49" s="29">
        <f t="shared" si="2"/>
        <v>43</v>
      </c>
      <c r="B49" s="110"/>
      <c r="C49" s="30" t="s">
        <v>214</v>
      </c>
      <c r="D49" s="31">
        <v>580169530</v>
      </c>
      <c r="E49" s="32">
        <v>13753</v>
      </c>
      <c r="F49" s="33">
        <v>218804</v>
      </c>
      <c r="G49" s="58">
        <v>0.33</v>
      </c>
      <c r="H49" s="33"/>
      <c r="I49" s="74" t="s">
        <v>7</v>
      </c>
      <c r="J49" s="35">
        <f t="shared" si="3"/>
        <v>232557</v>
      </c>
    </row>
    <row r="50" spans="1:10" ht="24" x14ac:dyDescent="0.2">
      <c r="A50" s="29">
        <f t="shared" si="2"/>
        <v>44</v>
      </c>
      <c r="B50" s="109" t="s">
        <v>264</v>
      </c>
      <c r="C50" s="30" t="s">
        <v>265</v>
      </c>
      <c r="D50" s="31">
        <v>580044790</v>
      </c>
      <c r="E50" s="32">
        <v>12340</v>
      </c>
      <c r="F50" s="33"/>
      <c r="G50" s="58"/>
      <c r="H50" s="33"/>
      <c r="I50" s="74" t="s">
        <v>7</v>
      </c>
      <c r="J50" s="35">
        <f t="shared" si="3"/>
        <v>12340</v>
      </c>
    </row>
    <row r="51" spans="1:10" ht="24" x14ac:dyDescent="0.2">
      <c r="A51" s="29">
        <f t="shared" si="2"/>
        <v>45</v>
      </c>
      <c r="B51" s="110"/>
      <c r="C51" s="30" t="s">
        <v>266</v>
      </c>
      <c r="D51" s="31">
        <v>580029015</v>
      </c>
      <c r="E51" s="32">
        <v>12340</v>
      </c>
      <c r="F51" s="33">
        <v>1885</v>
      </c>
      <c r="G51" s="58">
        <v>0.33</v>
      </c>
      <c r="H51" s="33"/>
      <c r="I51" s="74" t="s">
        <v>7</v>
      </c>
      <c r="J51" s="35">
        <f t="shared" si="3"/>
        <v>14225</v>
      </c>
    </row>
    <row r="52" spans="1:10" ht="36" x14ac:dyDescent="0.2">
      <c r="A52" s="29">
        <f t="shared" si="2"/>
        <v>46</v>
      </c>
      <c r="B52" s="110"/>
      <c r="C52" s="30" t="s">
        <v>267</v>
      </c>
      <c r="D52" s="31">
        <v>580040947</v>
      </c>
      <c r="E52" s="32">
        <v>12340</v>
      </c>
      <c r="F52" s="33">
        <v>23376</v>
      </c>
      <c r="G52" s="58">
        <v>0.33</v>
      </c>
      <c r="H52" s="33"/>
      <c r="I52" s="74" t="s">
        <v>7</v>
      </c>
      <c r="J52" s="35">
        <f t="shared" si="3"/>
        <v>35716</v>
      </c>
    </row>
    <row r="53" spans="1:10" ht="36" x14ac:dyDescent="0.2">
      <c r="A53" s="29">
        <f t="shared" si="2"/>
        <v>47</v>
      </c>
      <c r="B53" s="110"/>
      <c r="C53" s="30" t="s">
        <v>268</v>
      </c>
      <c r="D53" s="31">
        <v>513686865</v>
      </c>
      <c r="E53" s="32">
        <v>13753</v>
      </c>
      <c r="F53" s="33">
        <v>30000</v>
      </c>
      <c r="G53" s="58"/>
      <c r="H53" s="33"/>
      <c r="I53" s="74" t="s">
        <v>7</v>
      </c>
      <c r="J53" s="35">
        <f t="shared" si="3"/>
        <v>43753</v>
      </c>
    </row>
    <row r="54" spans="1:10" ht="24" x14ac:dyDescent="0.2">
      <c r="A54" s="29">
        <f t="shared" si="2"/>
        <v>48</v>
      </c>
      <c r="B54" s="110"/>
      <c r="C54" s="30" t="s">
        <v>269</v>
      </c>
      <c r="D54" s="31">
        <v>580014868</v>
      </c>
      <c r="E54" s="32">
        <v>12340</v>
      </c>
      <c r="F54" s="33"/>
      <c r="G54" s="58"/>
      <c r="H54" s="33"/>
      <c r="I54" s="74" t="s">
        <v>7</v>
      </c>
      <c r="J54" s="35">
        <f t="shared" si="3"/>
        <v>12340</v>
      </c>
    </row>
    <row r="55" spans="1:10" ht="24" x14ac:dyDescent="0.2">
      <c r="A55" s="29">
        <f t="shared" si="2"/>
        <v>49</v>
      </c>
      <c r="B55" s="110"/>
      <c r="C55" s="30" t="s">
        <v>270</v>
      </c>
      <c r="D55" s="31">
        <v>580043891</v>
      </c>
      <c r="E55" s="32">
        <v>10833</v>
      </c>
      <c r="F55" s="33">
        <v>4022</v>
      </c>
      <c r="G55" s="58">
        <v>0.33</v>
      </c>
      <c r="H55" s="33"/>
      <c r="I55" s="74" t="s">
        <v>7</v>
      </c>
      <c r="J55" s="35">
        <f t="shared" si="3"/>
        <v>14855</v>
      </c>
    </row>
    <row r="56" spans="1:10" ht="36" x14ac:dyDescent="0.2">
      <c r="A56" s="29">
        <f t="shared" si="2"/>
        <v>50</v>
      </c>
      <c r="B56" s="110"/>
      <c r="C56" s="30" t="s">
        <v>271</v>
      </c>
      <c r="D56" s="31">
        <v>580031276</v>
      </c>
      <c r="E56" s="32">
        <v>10833</v>
      </c>
      <c r="F56" s="33">
        <v>30000</v>
      </c>
      <c r="G56" s="58"/>
      <c r="H56" s="33"/>
      <c r="I56" s="74" t="s">
        <v>7</v>
      </c>
      <c r="J56" s="35">
        <f t="shared" si="3"/>
        <v>40833</v>
      </c>
    </row>
    <row r="57" spans="1:10" ht="36" x14ac:dyDescent="0.2">
      <c r="A57" s="29">
        <f t="shared" si="2"/>
        <v>51</v>
      </c>
      <c r="B57" s="110"/>
      <c r="C57" s="30" t="s">
        <v>344</v>
      </c>
      <c r="D57" s="31">
        <v>580023414</v>
      </c>
      <c r="E57" s="32">
        <v>10833</v>
      </c>
      <c r="F57" s="33"/>
      <c r="G57" s="58"/>
      <c r="H57" s="33"/>
      <c r="I57" s="74" t="s">
        <v>7</v>
      </c>
      <c r="J57" s="35">
        <f t="shared" si="3"/>
        <v>10833</v>
      </c>
    </row>
    <row r="58" spans="1:10" ht="24" x14ac:dyDescent="0.2">
      <c r="A58" s="29">
        <f t="shared" si="2"/>
        <v>52</v>
      </c>
      <c r="B58" s="110"/>
      <c r="C58" s="30" t="s">
        <v>272</v>
      </c>
      <c r="D58" s="31">
        <v>580329118</v>
      </c>
      <c r="E58" s="32">
        <v>12340</v>
      </c>
      <c r="F58" s="33"/>
      <c r="G58" s="58"/>
      <c r="H58" s="33"/>
      <c r="I58" s="74" t="s">
        <v>7</v>
      </c>
      <c r="J58" s="35">
        <f t="shared" si="3"/>
        <v>12340</v>
      </c>
    </row>
    <row r="59" spans="1:10" x14ac:dyDescent="0.2">
      <c r="A59" s="29">
        <f t="shared" si="2"/>
        <v>53</v>
      </c>
      <c r="B59" s="110"/>
      <c r="C59" s="30" t="s">
        <v>273</v>
      </c>
      <c r="D59" s="31">
        <v>580362044</v>
      </c>
      <c r="E59" s="32">
        <v>9421</v>
      </c>
      <c r="F59" s="33"/>
      <c r="G59" s="58"/>
      <c r="H59" s="33"/>
      <c r="I59" s="74" t="s">
        <v>7</v>
      </c>
      <c r="J59" s="35">
        <f t="shared" si="3"/>
        <v>9421</v>
      </c>
    </row>
    <row r="60" spans="1:10" ht="24" x14ac:dyDescent="0.2">
      <c r="A60" s="29">
        <f t="shared" si="2"/>
        <v>54</v>
      </c>
      <c r="B60" s="110"/>
      <c r="C60" s="30" t="s">
        <v>274</v>
      </c>
      <c r="D60" s="31">
        <v>580076438</v>
      </c>
      <c r="E60" s="32">
        <v>13753</v>
      </c>
      <c r="F60" s="33"/>
      <c r="G60" s="58"/>
      <c r="H60" s="33"/>
      <c r="I60" s="74" t="s">
        <v>7</v>
      </c>
      <c r="J60" s="35">
        <f t="shared" si="3"/>
        <v>13753</v>
      </c>
    </row>
    <row r="61" spans="1:10" ht="48" x14ac:dyDescent="0.2">
      <c r="A61" s="29">
        <f t="shared" si="2"/>
        <v>55</v>
      </c>
      <c r="B61" s="110"/>
      <c r="C61" s="30" t="s">
        <v>276</v>
      </c>
      <c r="D61" s="31">
        <v>580130714</v>
      </c>
      <c r="E61" s="32">
        <v>13753</v>
      </c>
      <c r="F61" s="33"/>
      <c r="G61" s="58"/>
      <c r="H61" s="33"/>
      <c r="I61" s="74" t="s">
        <v>7</v>
      </c>
      <c r="J61" s="35">
        <f t="shared" si="3"/>
        <v>13753</v>
      </c>
    </row>
    <row r="62" spans="1:10" ht="36" x14ac:dyDescent="0.2">
      <c r="A62" s="29">
        <f t="shared" si="2"/>
        <v>56</v>
      </c>
      <c r="B62" s="110"/>
      <c r="C62" s="30" t="s">
        <v>277</v>
      </c>
      <c r="D62" s="31">
        <v>580233195</v>
      </c>
      <c r="E62" s="32">
        <v>13753</v>
      </c>
      <c r="F62" s="33">
        <v>19613</v>
      </c>
      <c r="G62" s="58">
        <v>0.5</v>
      </c>
      <c r="H62" s="33"/>
      <c r="I62" s="74" t="s">
        <v>7</v>
      </c>
      <c r="J62" s="35">
        <f t="shared" si="3"/>
        <v>33366</v>
      </c>
    </row>
    <row r="63" spans="1:10" ht="22.5" customHeight="1" x14ac:dyDescent="0.2">
      <c r="A63" s="29">
        <f t="shared" si="2"/>
        <v>57</v>
      </c>
      <c r="B63" s="110"/>
      <c r="C63" s="30" t="s">
        <v>345</v>
      </c>
      <c r="D63" s="31">
        <v>580104859</v>
      </c>
      <c r="E63" s="32">
        <v>12340</v>
      </c>
      <c r="F63" s="33">
        <v>103969</v>
      </c>
      <c r="G63" s="58">
        <v>0.5</v>
      </c>
      <c r="H63" s="33"/>
      <c r="I63" s="74" t="s">
        <v>7</v>
      </c>
      <c r="J63" s="35">
        <f t="shared" si="3"/>
        <v>116309</v>
      </c>
    </row>
    <row r="64" spans="1:10" ht="24" x14ac:dyDescent="0.2">
      <c r="A64" s="29">
        <f t="shared" si="2"/>
        <v>58</v>
      </c>
      <c r="B64" s="110"/>
      <c r="C64" s="30" t="s">
        <v>278</v>
      </c>
      <c r="D64" s="31">
        <v>580185700</v>
      </c>
      <c r="E64" s="32">
        <v>13753</v>
      </c>
      <c r="F64" s="33">
        <v>30000</v>
      </c>
      <c r="G64" s="58"/>
      <c r="H64" s="33"/>
      <c r="I64" s="74" t="s">
        <v>7</v>
      </c>
      <c r="J64" s="35">
        <f t="shared" si="3"/>
        <v>43753</v>
      </c>
    </row>
    <row r="65" spans="1:10" ht="24" x14ac:dyDescent="0.2">
      <c r="A65" s="29">
        <f t="shared" si="2"/>
        <v>59</v>
      </c>
      <c r="B65" s="110"/>
      <c r="C65" s="30" t="s">
        <v>279</v>
      </c>
      <c r="D65" s="31">
        <v>580006104</v>
      </c>
      <c r="E65" s="32">
        <v>12340</v>
      </c>
      <c r="F65" s="33">
        <v>0</v>
      </c>
      <c r="G65" s="58">
        <v>0</v>
      </c>
      <c r="H65" s="33"/>
      <c r="I65" s="74" t="s">
        <v>7</v>
      </c>
      <c r="J65" s="35">
        <f t="shared" si="3"/>
        <v>12340</v>
      </c>
    </row>
    <row r="66" spans="1:10" ht="25.5" x14ac:dyDescent="0.2">
      <c r="A66" s="29">
        <f t="shared" ref="A66:A97" si="4">1+A65</f>
        <v>60</v>
      </c>
      <c r="B66" s="109" t="s">
        <v>280</v>
      </c>
      <c r="C66" s="30" t="s">
        <v>281</v>
      </c>
      <c r="D66" s="31">
        <v>580411395</v>
      </c>
      <c r="E66" s="32">
        <v>12340</v>
      </c>
      <c r="F66" s="33">
        <v>0</v>
      </c>
      <c r="G66" s="58">
        <v>0</v>
      </c>
      <c r="H66" s="33"/>
      <c r="I66" s="74" t="s">
        <v>7</v>
      </c>
      <c r="J66" s="35">
        <f t="shared" ref="J66:J97" si="5">H66+F66+E66</f>
        <v>12340</v>
      </c>
    </row>
    <row r="67" spans="1:10" ht="24" x14ac:dyDescent="0.2">
      <c r="A67" s="29">
        <f t="shared" si="4"/>
        <v>61</v>
      </c>
      <c r="B67" s="110"/>
      <c r="C67" s="30" t="s">
        <v>346</v>
      </c>
      <c r="D67" s="31">
        <v>580568723</v>
      </c>
      <c r="E67" s="32">
        <v>10833</v>
      </c>
      <c r="F67" s="33"/>
      <c r="G67" s="58"/>
      <c r="H67" s="33"/>
      <c r="I67" s="74" t="s">
        <v>7</v>
      </c>
      <c r="J67" s="35">
        <f t="shared" si="5"/>
        <v>10833</v>
      </c>
    </row>
    <row r="68" spans="1:10" ht="24" x14ac:dyDescent="0.2">
      <c r="A68" s="29">
        <f t="shared" si="4"/>
        <v>62</v>
      </c>
      <c r="B68" s="110"/>
      <c r="C68" s="30" t="s">
        <v>282</v>
      </c>
      <c r="D68" s="31">
        <v>580060457</v>
      </c>
      <c r="E68" s="32">
        <v>9421</v>
      </c>
      <c r="F68" s="33">
        <v>29315</v>
      </c>
      <c r="G68" s="58">
        <v>0.5</v>
      </c>
      <c r="H68" s="33"/>
      <c r="I68" s="74" t="s">
        <v>7</v>
      </c>
      <c r="J68" s="35">
        <f t="shared" si="5"/>
        <v>38736</v>
      </c>
    </row>
    <row r="69" spans="1:10" ht="22.5" customHeight="1" x14ac:dyDescent="0.2">
      <c r="A69" s="29">
        <f t="shared" si="4"/>
        <v>63</v>
      </c>
      <c r="B69" s="110"/>
      <c r="C69" s="30" t="s">
        <v>330</v>
      </c>
      <c r="D69" s="31">
        <v>580416634</v>
      </c>
      <c r="E69" s="32">
        <v>10833</v>
      </c>
      <c r="F69" s="33"/>
      <c r="G69" s="58"/>
      <c r="H69" s="33"/>
      <c r="I69" s="74" t="s">
        <v>7</v>
      </c>
      <c r="J69" s="35">
        <f t="shared" si="5"/>
        <v>10833</v>
      </c>
    </row>
    <row r="70" spans="1:10" ht="36" x14ac:dyDescent="0.2">
      <c r="A70" s="29">
        <f t="shared" si="4"/>
        <v>64</v>
      </c>
      <c r="B70" s="110"/>
      <c r="C70" s="30" t="s">
        <v>283</v>
      </c>
      <c r="D70" s="31">
        <v>580011146</v>
      </c>
      <c r="E70" s="32">
        <v>13753</v>
      </c>
      <c r="F70" s="33">
        <v>0</v>
      </c>
      <c r="G70" s="58">
        <v>0</v>
      </c>
      <c r="H70" s="33"/>
      <c r="I70" s="74" t="s">
        <v>7</v>
      </c>
      <c r="J70" s="35">
        <f t="shared" si="5"/>
        <v>13753</v>
      </c>
    </row>
    <row r="71" spans="1:10" x14ac:dyDescent="0.2">
      <c r="A71" s="29">
        <f t="shared" si="4"/>
        <v>65</v>
      </c>
      <c r="B71" s="110"/>
      <c r="C71" s="30" t="s">
        <v>284</v>
      </c>
      <c r="D71" s="31">
        <v>580199594</v>
      </c>
      <c r="E71" s="32">
        <v>9421</v>
      </c>
      <c r="F71" s="33"/>
      <c r="G71" s="58"/>
      <c r="H71" s="33"/>
      <c r="I71" s="74" t="s">
        <v>7</v>
      </c>
      <c r="J71" s="35">
        <f t="shared" si="5"/>
        <v>9421</v>
      </c>
    </row>
    <row r="72" spans="1:10" ht="22.5" customHeight="1" x14ac:dyDescent="0.2">
      <c r="A72" s="29">
        <f t="shared" si="4"/>
        <v>66</v>
      </c>
      <c r="B72" s="110"/>
      <c r="C72" s="30" t="s">
        <v>285</v>
      </c>
      <c r="D72" s="31">
        <v>580397982</v>
      </c>
      <c r="E72" s="32">
        <v>12340</v>
      </c>
      <c r="F72" s="33">
        <v>25129</v>
      </c>
      <c r="G72" s="58">
        <v>0.33</v>
      </c>
      <c r="H72" s="33"/>
      <c r="I72" s="74" t="s">
        <v>7</v>
      </c>
      <c r="J72" s="35">
        <f t="shared" si="5"/>
        <v>37469</v>
      </c>
    </row>
    <row r="73" spans="1:10" ht="60" x14ac:dyDescent="0.2">
      <c r="A73" s="29">
        <f t="shared" si="4"/>
        <v>67</v>
      </c>
      <c r="B73" s="110"/>
      <c r="C73" s="30" t="s">
        <v>355</v>
      </c>
      <c r="D73" s="31">
        <v>580030179</v>
      </c>
      <c r="E73" s="32">
        <v>12340</v>
      </c>
      <c r="F73" s="33">
        <v>0</v>
      </c>
      <c r="G73" s="58">
        <v>0</v>
      </c>
      <c r="H73" s="33"/>
      <c r="I73" s="74" t="s">
        <v>7</v>
      </c>
      <c r="J73" s="35">
        <f t="shared" si="5"/>
        <v>12340</v>
      </c>
    </row>
    <row r="74" spans="1:10" ht="36" x14ac:dyDescent="0.2">
      <c r="A74" s="29">
        <f t="shared" si="4"/>
        <v>68</v>
      </c>
      <c r="B74" s="110"/>
      <c r="C74" s="30" t="s">
        <v>213</v>
      </c>
      <c r="D74" s="31">
        <v>580038115</v>
      </c>
      <c r="E74" s="32">
        <v>13753</v>
      </c>
      <c r="F74" s="33">
        <v>283150</v>
      </c>
      <c r="G74" s="58" t="s">
        <v>217</v>
      </c>
      <c r="H74" s="33"/>
      <c r="I74" s="74" t="s">
        <v>7</v>
      </c>
      <c r="J74" s="35">
        <f t="shared" si="5"/>
        <v>296903</v>
      </c>
    </row>
    <row r="75" spans="1:10" ht="24" x14ac:dyDescent="0.2">
      <c r="A75" s="29">
        <f t="shared" si="4"/>
        <v>69</v>
      </c>
      <c r="B75" s="110"/>
      <c r="C75" s="30" t="s">
        <v>226</v>
      </c>
      <c r="D75" s="31">
        <v>580057321</v>
      </c>
      <c r="E75" s="32">
        <v>13753</v>
      </c>
      <c r="F75" s="33">
        <v>0</v>
      </c>
      <c r="G75" s="58">
        <v>0</v>
      </c>
      <c r="H75" s="33"/>
      <c r="I75" s="74" t="s">
        <v>7</v>
      </c>
      <c r="J75" s="35">
        <f t="shared" si="5"/>
        <v>13753</v>
      </c>
    </row>
    <row r="76" spans="1:10" ht="84" x14ac:dyDescent="0.2">
      <c r="A76" s="29">
        <f t="shared" si="4"/>
        <v>70</v>
      </c>
      <c r="B76" s="110"/>
      <c r="C76" s="30" t="s">
        <v>286</v>
      </c>
      <c r="D76" s="31">
        <v>580502763</v>
      </c>
      <c r="E76" s="32">
        <v>10833</v>
      </c>
      <c r="F76" s="33"/>
      <c r="G76" s="58"/>
      <c r="H76" s="33"/>
      <c r="I76" s="74" t="s">
        <v>361</v>
      </c>
      <c r="J76" s="35">
        <f t="shared" si="5"/>
        <v>10833</v>
      </c>
    </row>
    <row r="77" spans="1:10" ht="22.5" customHeight="1" x14ac:dyDescent="0.2">
      <c r="A77" s="29">
        <f t="shared" si="4"/>
        <v>71</v>
      </c>
      <c r="B77" s="110"/>
      <c r="C77" s="30" t="s">
        <v>287</v>
      </c>
      <c r="D77" s="31">
        <v>580418721</v>
      </c>
      <c r="E77" s="32">
        <v>9421</v>
      </c>
      <c r="F77" s="33">
        <v>0</v>
      </c>
      <c r="G77" s="58">
        <v>0</v>
      </c>
      <c r="H77" s="33"/>
      <c r="I77" s="74" t="s">
        <v>7</v>
      </c>
      <c r="J77" s="35">
        <f t="shared" si="5"/>
        <v>9421</v>
      </c>
    </row>
    <row r="78" spans="1:10" ht="36" x14ac:dyDescent="0.2">
      <c r="A78" s="29">
        <f t="shared" si="4"/>
        <v>72</v>
      </c>
      <c r="B78" s="110"/>
      <c r="C78" s="30" t="s">
        <v>356</v>
      </c>
      <c r="D78" s="31">
        <v>580091486</v>
      </c>
      <c r="E78" s="32">
        <v>12340</v>
      </c>
      <c r="F78" s="33"/>
      <c r="G78" s="58"/>
      <c r="H78" s="33"/>
      <c r="I78" s="74" t="s">
        <v>7</v>
      </c>
      <c r="J78" s="35">
        <f t="shared" si="5"/>
        <v>12340</v>
      </c>
    </row>
    <row r="79" spans="1:10" ht="36" x14ac:dyDescent="0.2">
      <c r="A79" s="29">
        <f t="shared" si="4"/>
        <v>73</v>
      </c>
      <c r="B79" s="110"/>
      <c r="C79" s="30" t="s">
        <v>288</v>
      </c>
      <c r="D79" s="31">
        <v>580037604</v>
      </c>
      <c r="E79" s="32">
        <v>13753</v>
      </c>
      <c r="F79" s="33"/>
      <c r="G79" s="58"/>
      <c r="H79" s="33"/>
      <c r="I79" s="74" t="s">
        <v>7</v>
      </c>
      <c r="J79" s="35">
        <f t="shared" si="5"/>
        <v>13753</v>
      </c>
    </row>
    <row r="80" spans="1:10" ht="36" x14ac:dyDescent="0.2">
      <c r="A80" s="29">
        <f t="shared" si="4"/>
        <v>74</v>
      </c>
      <c r="B80" s="110"/>
      <c r="C80" s="30" t="s">
        <v>289</v>
      </c>
      <c r="D80" s="31">
        <v>580318129</v>
      </c>
      <c r="E80" s="32">
        <v>10833</v>
      </c>
      <c r="F80" s="33">
        <v>208260</v>
      </c>
      <c r="G80" s="58" t="s">
        <v>217</v>
      </c>
      <c r="H80" s="33"/>
      <c r="I80" s="74" t="s">
        <v>7</v>
      </c>
      <c r="J80" s="35">
        <f t="shared" si="5"/>
        <v>219093</v>
      </c>
    </row>
    <row r="81" spans="1:10" ht="84" x14ac:dyDescent="0.2">
      <c r="A81" s="29">
        <f t="shared" si="4"/>
        <v>75</v>
      </c>
      <c r="B81" s="110"/>
      <c r="C81" s="30" t="s">
        <v>290</v>
      </c>
      <c r="D81" s="31">
        <v>580044261</v>
      </c>
      <c r="E81" s="32">
        <v>12340</v>
      </c>
      <c r="F81" s="33">
        <v>58160</v>
      </c>
      <c r="G81" s="58" t="s">
        <v>217</v>
      </c>
      <c r="H81" s="33"/>
      <c r="I81" s="74" t="s">
        <v>361</v>
      </c>
      <c r="J81" s="35">
        <f t="shared" si="5"/>
        <v>70500</v>
      </c>
    </row>
    <row r="82" spans="1:10" ht="24" x14ac:dyDescent="0.2">
      <c r="A82" s="29">
        <f t="shared" si="4"/>
        <v>76</v>
      </c>
      <c r="B82" s="110"/>
      <c r="C82" s="30" t="s">
        <v>291</v>
      </c>
      <c r="D82" s="31">
        <v>580036945</v>
      </c>
      <c r="E82" s="32">
        <v>12340</v>
      </c>
      <c r="F82" s="33">
        <v>0</v>
      </c>
      <c r="G82" s="58">
        <v>0</v>
      </c>
      <c r="H82" s="33"/>
      <c r="I82" s="74" t="s">
        <v>7</v>
      </c>
      <c r="J82" s="35">
        <f t="shared" si="5"/>
        <v>12340</v>
      </c>
    </row>
    <row r="83" spans="1:10" ht="52.5" x14ac:dyDescent="0.2">
      <c r="A83" s="29">
        <f t="shared" si="4"/>
        <v>77</v>
      </c>
      <c r="B83" s="110"/>
      <c r="C83" s="30" t="s">
        <v>292</v>
      </c>
      <c r="D83" s="31">
        <v>580320018</v>
      </c>
      <c r="E83" s="32">
        <v>0</v>
      </c>
      <c r="F83" s="33"/>
      <c r="G83" s="58"/>
      <c r="H83" s="33"/>
      <c r="I83" s="74" t="s">
        <v>293</v>
      </c>
      <c r="J83" s="35">
        <f t="shared" si="5"/>
        <v>0</v>
      </c>
    </row>
    <row r="84" spans="1:10" ht="24" x14ac:dyDescent="0.2">
      <c r="A84" s="29">
        <f t="shared" si="4"/>
        <v>78</v>
      </c>
      <c r="B84" s="110"/>
      <c r="C84" s="30" t="s">
        <v>294</v>
      </c>
      <c r="D84" s="31">
        <v>580277382</v>
      </c>
      <c r="E84" s="32">
        <v>10833</v>
      </c>
      <c r="F84" s="33">
        <v>71808</v>
      </c>
      <c r="G84" s="58" t="s">
        <v>217</v>
      </c>
      <c r="H84" s="33"/>
      <c r="I84" s="74" t="s">
        <v>7</v>
      </c>
      <c r="J84" s="35">
        <f t="shared" si="5"/>
        <v>82641</v>
      </c>
    </row>
    <row r="85" spans="1:10" ht="24" x14ac:dyDescent="0.2">
      <c r="A85" s="29">
        <f t="shared" si="4"/>
        <v>79</v>
      </c>
      <c r="B85" s="110"/>
      <c r="C85" s="30" t="s">
        <v>295</v>
      </c>
      <c r="D85" s="31">
        <v>580542579</v>
      </c>
      <c r="E85" s="32">
        <v>12340</v>
      </c>
      <c r="F85" s="33"/>
      <c r="G85" s="58"/>
      <c r="H85" s="33"/>
      <c r="I85" s="74" t="s">
        <v>7</v>
      </c>
      <c r="J85" s="35">
        <f t="shared" si="5"/>
        <v>12340</v>
      </c>
    </row>
    <row r="86" spans="1:10" ht="24" x14ac:dyDescent="0.2">
      <c r="A86" s="29">
        <f t="shared" si="4"/>
        <v>80</v>
      </c>
      <c r="B86" s="110"/>
      <c r="C86" s="30" t="s">
        <v>296</v>
      </c>
      <c r="D86" s="31">
        <v>580030047</v>
      </c>
      <c r="E86" s="32">
        <v>13753</v>
      </c>
      <c r="F86" s="33">
        <v>12440</v>
      </c>
      <c r="G86" s="58">
        <v>0.67</v>
      </c>
      <c r="H86" s="33"/>
      <c r="I86" s="74" t="s">
        <v>7</v>
      </c>
      <c r="J86" s="35">
        <f t="shared" si="5"/>
        <v>26193</v>
      </c>
    </row>
    <row r="87" spans="1:10" ht="36" x14ac:dyDescent="0.2">
      <c r="A87" s="29">
        <f t="shared" si="4"/>
        <v>81</v>
      </c>
      <c r="B87" s="110"/>
      <c r="C87" s="30" t="s">
        <v>297</v>
      </c>
      <c r="D87" s="31">
        <v>580521987</v>
      </c>
      <c r="E87" s="32">
        <v>10833</v>
      </c>
      <c r="F87" s="33"/>
      <c r="G87" s="58"/>
      <c r="H87" s="33"/>
      <c r="I87" s="74" t="s">
        <v>7</v>
      </c>
      <c r="J87" s="35">
        <f t="shared" si="5"/>
        <v>10833</v>
      </c>
    </row>
    <row r="88" spans="1:10" ht="24" x14ac:dyDescent="0.2">
      <c r="A88" s="29">
        <f t="shared" si="4"/>
        <v>82</v>
      </c>
      <c r="B88" s="110"/>
      <c r="C88" s="30" t="s">
        <v>298</v>
      </c>
      <c r="D88" s="31">
        <v>580295798</v>
      </c>
      <c r="E88" s="32">
        <v>13753</v>
      </c>
      <c r="F88" s="33"/>
      <c r="G88" s="58"/>
      <c r="H88" s="33"/>
      <c r="I88" s="74" t="s">
        <v>7</v>
      </c>
      <c r="J88" s="35">
        <f t="shared" si="5"/>
        <v>13753</v>
      </c>
    </row>
    <row r="89" spans="1:10" ht="24" x14ac:dyDescent="0.2">
      <c r="A89" s="29">
        <f t="shared" si="4"/>
        <v>83</v>
      </c>
      <c r="B89" s="110"/>
      <c r="C89" s="30" t="s">
        <v>347</v>
      </c>
      <c r="D89" s="31">
        <v>580589794</v>
      </c>
      <c r="E89" s="32">
        <v>10833</v>
      </c>
      <c r="F89" s="33"/>
      <c r="G89" s="58"/>
      <c r="H89" s="33"/>
      <c r="I89" s="74" t="s">
        <v>7</v>
      </c>
      <c r="J89" s="35">
        <f t="shared" si="5"/>
        <v>10833</v>
      </c>
    </row>
    <row r="90" spans="1:10" ht="36" x14ac:dyDescent="0.2">
      <c r="A90" s="29">
        <f t="shared" si="4"/>
        <v>84</v>
      </c>
      <c r="B90" s="109" t="s">
        <v>299</v>
      </c>
      <c r="C90" s="30" t="s">
        <v>300</v>
      </c>
      <c r="D90" s="31">
        <v>580474955</v>
      </c>
      <c r="E90" s="32">
        <v>12340</v>
      </c>
      <c r="F90" s="33">
        <v>45333</v>
      </c>
      <c r="G90" s="58" t="s">
        <v>217</v>
      </c>
      <c r="H90" s="33"/>
      <c r="I90" s="74" t="s">
        <v>7</v>
      </c>
      <c r="J90" s="35">
        <f t="shared" si="5"/>
        <v>57673</v>
      </c>
    </row>
    <row r="91" spans="1:10" ht="22.5" customHeight="1" x14ac:dyDescent="0.2">
      <c r="A91" s="29">
        <f t="shared" si="4"/>
        <v>85</v>
      </c>
      <c r="B91" s="110"/>
      <c r="C91" s="30" t="s">
        <v>301</v>
      </c>
      <c r="D91" s="31">
        <v>580408391</v>
      </c>
      <c r="E91" s="32">
        <v>10833</v>
      </c>
      <c r="F91" s="33">
        <v>16376</v>
      </c>
      <c r="G91" s="58">
        <v>1</v>
      </c>
      <c r="H91" s="33"/>
      <c r="I91" s="74" t="s">
        <v>7</v>
      </c>
      <c r="J91" s="35">
        <f t="shared" si="5"/>
        <v>27209</v>
      </c>
    </row>
    <row r="92" spans="1:10" ht="22.5" customHeight="1" x14ac:dyDescent="0.2">
      <c r="A92" s="29">
        <f t="shared" si="4"/>
        <v>86</v>
      </c>
      <c r="B92" s="110"/>
      <c r="C92" s="30" t="s">
        <v>302</v>
      </c>
      <c r="D92" s="31">
        <v>580411528</v>
      </c>
      <c r="E92" s="32">
        <v>12340</v>
      </c>
      <c r="F92" s="33"/>
      <c r="G92" s="58"/>
      <c r="H92" s="33"/>
      <c r="I92" s="74" t="s">
        <v>7</v>
      </c>
      <c r="J92" s="35">
        <f t="shared" si="5"/>
        <v>12340</v>
      </c>
    </row>
    <row r="93" spans="1:10" ht="24" x14ac:dyDescent="0.2">
      <c r="A93" s="29">
        <f t="shared" si="4"/>
        <v>87</v>
      </c>
      <c r="B93" s="110"/>
      <c r="C93" s="30" t="s">
        <v>362</v>
      </c>
      <c r="D93" s="31">
        <v>590020749</v>
      </c>
      <c r="E93" s="32">
        <v>13753</v>
      </c>
      <c r="F93" s="33"/>
      <c r="G93" s="58"/>
      <c r="H93" s="33"/>
      <c r="I93" s="74" t="s">
        <v>7</v>
      </c>
      <c r="J93" s="35">
        <f t="shared" si="5"/>
        <v>13753</v>
      </c>
    </row>
    <row r="94" spans="1:10" ht="24" x14ac:dyDescent="0.2">
      <c r="A94" s="29">
        <f t="shared" si="4"/>
        <v>88</v>
      </c>
      <c r="B94" s="110"/>
      <c r="C94" s="30" t="s">
        <v>303</v>
      </c>
      <c r="D94" s="31">
        <v>580458305</v>
      </c>
      <c r="E94" s="32">
        <v>12340</v>
      </c>
      <c r="F94" s="33"/>
      <c r="G94" s="58"/>
      <c r="H94" s="33"/>
      <c r="I94" s="74" t="s">
        <v>7</v>
      </c>
      <c r="J94" s="35">
        <f t="shared" si="5"/>
        <v>12340</v>
      </c>
    </row>
    <row r="95" spans="1:10" ht="24" x14ac:dyDescent="0.2">
      <c r="A95" s="29">
        <f t="shared" si="4"/>
        <v>89</v>
      </c>
      <c r="B95" s="110"/>
      <c r="C95" s="30" t="s">
        <v>304</v>
      </c>
      <c r="D95" s="31">
        <v>580375582</v>
      </c>
      <c r="E95" s="32">
        <v>10833</v>
      </c>
      <c r="F95" s="33">
        <v>5404</v>
      </c>
      <c r="G95" s="58">
        <v>0.33</v>
      </c>
      <c r="H95" s="33"/>
      <c r="I95" s="74" t="s">
        <v>7</v>
      </c>
      <c r="J95" s="35">
        <f t="shared" si="5"/>
        <v>16237</v>
      </c>
    </row>
    <row r="96" spans="1:10" ht="24" x14ac:dyDescent="0.2">
      <c r="A96" s="29">
        <f t="shared" si="4"/>
        <v>90</v>
      </c>
      <c r="B96" s="110"/>
      <c r="C96" s="30" t="s">
        <v>212</v>
      </c>
      <c r="D96" s="31">
        <v>580568939</v>
      </c>
      <c r="E96" s="32">
        <v>10833</v>
      </c>
      <c r="F96" s="33">
        <v>20316</v>
      </c>
      <c r="G96" s="58" t="s">
        <v>217</v>
      </c>
      <c r="H96" s="33"/>
      <c r="I96" s="74" t="s">
        <v>7</v>
      </c>
      <c r="J96" s="35">
        <f t="shared" si="5"/>
        <v>31149</v>
      </c>
    </row>
    <row r="97" spans="1:10" ht="24" x14ac:dyDescent="0.2">
      <c r="A97" s="29">
        <f t="shared" si="4"/>
        <v>91</v>
      </c>
      <c r="B97" s="110"/>
      <c r="C97" s="30" t="s">
        <v>305</v>
      </c>
      <c r="D97" s="31">
        <v>580294940</v>
      </c>
      <c r="E97" s="32">
        <v>13753</v>
      </c>
      <c r="F97" s="33"/>
      <c r="G97" s="58"/>
      <c r="H97" s="33"/>
      <c r="I97" s="74" t="s">
        <v>7</v>
      </c>
      <c r="J97" s="35">
        <f t="shared" si="5"/>
        <v>13753</v>
      </c>
    </row>
    <row r="98" spans="1:10" ht="36" x14ac:dyDescent="0.2">
      <c r="A98" s="29">
        <f t="shared" ref="A98:A127" si="6">1+A97</f>
        <v>92</v>
      </c>
      <c r="B98" s="110"/>
      <c r="C98" s="30" t="s">
        <v>306</v>
      </c>
      <c r="D98" s="31">
        <v>580147940</v>
      </c>
      <c r="E98" s="32">
        <v>10833</v>
      </c>
      <c r="F98" s="33">
        <v>0</v>
      </c>
      <c r="G98" s="58">
        <v>0</v>
      </c>
      <c r="H98" s="33"/>
      <c r="I98" s="74" t="s">
        <v>7</v>
      </c>
      <c r="J98" s="35">
        <f t="shared" ref="J98:J127" si="7">H98+F98+E98</f>
        <v>10833</v>
      </c>
    </row>
    <row r="99" spans="1:10" ht="36" x14ac:dyDescent="0.2">
      <c r="A99" s="29">
        <f t="shared" si="6"/>
        <v>93</v>
      </c>
      <c r="B99" s="110"/>
      <c r="C99" s="30" t="s">
        <v>307</v>
      </c>
      <c r="D99" s="31">
        <v>580003028</v>
      </c>
      <c r="E99" s="32">
        <v>10833</v>
      </c>
      <c r="F99" s="33"/>
      <c r="G99" s="58"/>
      <c r="H99" s="33"/>
      <c r="I99" s="74" t="s">
        <v>7</v>
      </c>
      <c r="J99" s="35">
        <f t="shared" si="7"/>
        <v>10833</v>
      </c>
    </row>
    <row r="100" spans="1:10" ht="22.5" customHeight="1" x14ac:dyDescent="0.2">
      <c r="A100" s="29">
        <f t="shared" si="6"/>
        <v>94</v>
      </c>
      <c r="B100" s="110"/>
      <c r="C100" s="30" t="s">
        <v>308</v>
      </c>
      <c r="D100" s="31">
        <v>580007748</v>
      </c>
      <c r="E100" s="32">
        <v>13753</v>
      </c>
      <c r="F100" s="33">
        <v>0</v>
      </c>
      <c r="G100" s="58">
        <v>0</v>
      </c>
      <c r="H100" s="33"/>
      <c r="I100" s="74" t="s">
        <v>7</v>
      </c>
      <c r="J100" s="35">
        <f t="shared" si="7"/>
        <v>13753</v>
      </c>
    </row>
    <row r="101" spans="1:10" x14ac:dyDescent="0.2">
      <c r="A101" s="29">
        <f t="shared" si="6"/>
        <v>95</v>
      </c>
      <c r="B101" s="110"/>
      <c r="C101" s="30" t="s">
        <v>309</v>
      </c>
      <c r="D101" s="31">
        <v>580484962</v>
      </c>
      <c r="E101" s="32">
        <v>12340</v>
      </c>
      <c r="F101" s="33"/>
      <c r="G101" s="58"/>
      <c r="H101" s="33"/>
      <c r="I101" s="74" t="s">
        <v>7</v>
      </c>
      <c r="J101" s="35">
        <f t="shared" si="7"/>
        <v>12340</v>
      </c>
    </row>
    <row r="102" spans="1:10" ht="24" x14ac:dyDescent="0.2">
      <c r="A102" s="29">
        <f t="shared" si="6"/>
        <v>96</v>
      </c>
      <c r="B102" s="110"/>
      <c r="C102" s="30" t="s">
        <v>310</v>
      </c>
      <c r="D102" s="31">
        <v>580011567</v>
      </c>
      <c r="E102" s="32">
        <v>10833</v>
      </c>
      <c r="F102" s="33">
        <v>30000</v>
      </c>
      <c r="G102" s="58"/>
      <c r="H102" s="33"/>
      <c r="I102" s="74" t="s">
        <v>7</v>
      </c>
      <c r="J102" s="35">
        <f t="shared" si="7"/>
        <v>40833</v>
      </c>
    </row>
    <row r="103" spans="1:10" ht="36" x14ac:dyDescent="0.2">
      <c r="A103" s="29">
        <f t="shared" si="6"/>
        <v>97</v>
      </c>
      <c r="B103" s="110"/>
      <c r="C103" s="30" t="s">
        <v>311</v>
      </c>
      <c r="D103" s="31">
        <v>580470433</v>
      </c>
      <c r="E103" s="32">
        <v>13753</v>
      </c>
      <c r="F103" s="33"/>
      <c r="G103" s="58"/>
      <c r="H103" s="33"/>
      <c r="I103" s="74" t="s">
        <v>7</v>
      </c>
      <c r="J103" s="35">
        <f t="shared" si="7"/>
        <v>13753</v>
      </c>
    </row>
    <row r="104" spans="1:10" ht="24" x14ac:dyDescent="0.2">
      <c r="A104" s="29">
        <f t="shared" si="6"/>
        <v>98</v>
      </c>
      <c r="B104" s="110"/>
      <c r="C104" s="30" t="s">
        <v>331</v>
      </c>
      <c r="D104" s="31">
        <v>580333094</v>
      </c>
      <c r="E104" s="32">
        <v>12340</v>
      </c>
      <c r="F104" s="33">
        <v>20988</v>
      </c>
      <c r="G104" s="58">
        <v>0.33</v>
      </c>
      <c r="H104" s="33"/>
      <c r="I104" s="74" t="s">
        <v>7</v>
      </c>
      <c r="J104" s="35">
        <f t="shared" si="7"/>
        <v>33328</v>
      </c>
    </row>
    <row r="105" spans="1:10" ht="48" x14ac:dyDescent="0.2">
      <c r="A105" s="29">
        <f t="shared" si="6"/>
        <v>99</v>
      </c>
      <c r="B105" s="110"/>
      <c r="C105" s="30" t="s">
        <v>312</v>
      </c>
      <c r="D105" s="31">
        <v>580463206</v>
      </c>
      <c r="E105" s="32">
        <v>13753</v>
      </c>
      <c r="F105" s="33"/>
      <c r="G105" s="58"/>
      <c r="H105" s="33"/>
      <c r="I105" s="74" t="s">
        <v>7</v>
      </c>
      <c r="J105" s="35">
        <f t="shared" si="7"/>
        <v>13753</v>
      </c>
    </row>
    <row r="106" spans="1:10" ht="24" x14ac:dyDescent="0.2">
      <c r="A106" s="29">
        <f t="shared" si="6"/>
        <v>100</v>
      </c>
      <c r="B106" s="110"/>
      <c r="C106" s="30" t="s">
        <v>313</v>
      </c>
      <c r="D106" s="31">
        <v>580436194</v>
      </c>
      <c r="E106" s="32">
        <v>12340</v>
      </c>
      <c r="F106" s="33"/>
      <c r="G106" s="58"/>
      <c r="H106" s="33"/>
      <c r="I106" s="74" t="s">
        <v>7</v>
      </c>
      <c r="J106" s="35">
        <f t="shared" si="7"/>
        <v>12340</v>
      </c>
    </row>
    <row r="107" spans="1:10" ht="22.5" customHeight="1" x14ac:dyDescent="0.2">
      <c r="A107" s="29">
        <f t="shared" si="6"/>
        <v>101</v>
      </c>
      <c r="B107" s="110"/>
      <c r="C107" s="30" t="s">
        <v>314</v>
      </c>
      <c r="D107" s="31">
        <v>580073146</v>
      </c>
      <c r="E107" s="32">
        <v>10833</v>
      </c>
      <c r="F107" s="33"/>
      <c r="G107" s="58"/>
      <c r="H107" s="33"/>
      <c r="I107" s="74" t="s">
        <v>7</v>
      </c>
      <c r="J107" s="35">
        <f t="shared" si="7"/>
        <v>10833</v>
      </c>
    </row>
    <row r="108" spans="1:10" ht="22.5" customHeight="1" x14ac:dyDescent="0.2">
      <c r="A108" s="29">
        <f t="shared" si="6"/>
        <v>102</v>
      </c>
      <c r="B108" s="110"/>
      <c r="C108" s="30" t="s">
        <v>275</v>
      </c>
      <c r="D108" s="31">
        <v>580486413</v>
      </c>
      <c r="E108" s="32">
        <v>10833</v>
      </c>
      <c r="F108" s="33"/>
      <c r="G108" s="58"/>
      <c r="H108" s="33"/>
      <c r="I108" s="74" t="s">
        <v>7</v>
      </c>
      <c r="J108" s="35">
        <f t="shared" si="7"/>
        <v>10833</v>
      </c>
    </row>
    <row r="109" spans="1:10" ht="22.5" customHeight="1" x14ac:dyDescent="0.2">
      <c r="A109" s="29">
        <f t="shared" si="6"/>
        <v>103</v>
      </c>
      <c r="B109" s="110"/>
      <c r="C109" s="30" t="s">
        <v>316</v>
      </c>
      <c r="D109" s="31">
        <v>580368868</v>
      </c>
      <c r="E109" s="32">
        <v>9421</v>
      </c>
      <c r="F109" s="33"/>
      <c r="G109" s="58"/>
      <c r="H109" s="33"/>
      <c r="I109" s="74" t="s">
        <v>7</v>
      </c>
      <c r="J109" s="35">
        <f t="shared" si="7"/>
        <v>9421</v>
      </c>
    </row>
    <row r="110" spans="1:10" ht="24" x14ac:dyDescent="0.2">
      <c r="A110" s="29">
        <f t="shared" si="6"/>
        <v>104</v>
      </c>
      <c r="B110" s="110"/>
      <c r="C110" s="30" t="s">
        <v>317</v>
      </c>
      <c r="D110" s="31">
        <v>580161610</v>
      </c>
      <c r="E110" s="32">
        <v>12340</v>
      </c>
      <c r="F110" s="33">
        <v>32514</v>
      </c>
      <c r="G110" s="58">
        <v>0.33</v>
      </c>
      <c r="H110" s="33"/>
      <c r="I110" s="74" t="s">
        <v>7</v>
      </c>
      <c r="J110" s="35">
        <f t="shared" si="7"/>
        <v>44854</v>
      </c>
    </row>
    <row r="111" spans="1:10" ht="24" x14ac:dyDescent="0.2">
      <c r="A111" s="29">
        <f t="shared" si="6"/>
        <v>105</v>
      </c>
      <c r="B111" s="110"/>
      <c r="C111" s="30" t="s">
        <v>348</v>
      </c>
      <c r="D111" s="31">
        <v>580603157</v>
      </c>
      <c r="E111" s="32">
        <v>13753</v>
      </c>
      <c r="F111" s="33"/>
      <c r="G111" s="58"/>
      <c r="H111" s="33"/>
      <c r="I111" s="74" t="s">
        <v>7</v>
      </c>
      <c r="J111" s="35">
        <f t="shared" si="7"/>
        <v>13753</v>
      </c>
    </row>
    <row r="112" spans="1:10" ht="60" x14ac:dyDescent="0.2">
      <c r="A112" s="29">
        <f t="shared" si="6"/>
        <v>106</v>
      </c>
      <c r="B112" s="110"/>
      <c r="C112" s="30" t="s">
        <v>318</v>
      </c>
      <c r="D112" s="31">
        <v>580207348</v>
      </c>
      <c r="E112" s="32">
        <v>10833</v>
      </c>
      <c r="F112" s="33"/>
      <c r="G112" s="58"/>
      <c r="H112" s="33"/>
      <c r="I112" s="74" t="s">
        <v>7</v>
      </c>
      <c r="J112" s="35">
        <f t="shared" si="7"/>
        <v>10833</v>
      </c>
    </row>
    <row r="113" spans="1:10" ht="24" x14ac:dyDescent="0.2">
      <c r="A113" s="29">
        <f t="shared" si="6"/>
        <v>107</v>
      </c>
      <c r="B113" s="110"/>
      <c r="C113" s="30" t="s">
        <v>319</v>
      </c>
      <c r="D113" s="31">
        <v>510506504</v>
      </c>
      <c r="E113" s="32">
        <v>13753</v>
      </c>
      <c r="F113" s="33"/>
      <c r="G113" s="58"/>
      <c r="H113" s="33"/>
      <c r="I113" s="74" t="s">
        <v>7</v>
      </c>
      <c r="J113" s="35">
        <f t="shared" si="7"/>
        <v>13753</v>
      </c>
    </row>
    <row r="114" spans="1:10" ht="22.5" customHeight="1" x14ac:dyDescent="0.2">
      <c r="A114" s="29">
        <f t="shared" si="6"/>
        <v>108</v>
      </c>
      <c r="B114" s="110"/>
      <c r="C114" s="30" t="s">
        <v>320</v>
      </c>
      <c r="D114" s="31">
        <v>580079978</v>
      </c>
      <c r="E114" s="32">
        <v>13753</v>
      </c>
      <c r="F114" s="33">
        <v>51221</v>
      </c>
      <c r="G114" s="58" t="s">
        <v>217</v>
      </c>
      <c r="H114" s="33"/>
      <c r="I114" s="74" t="s">
        <v>7</v>
      </c>
      <c r="J114" s="35">
        <f t="shared" si="7"/>
        <v>64974</v>
      </c>
    </row>
    <row r="115" spans="1:10" ht="36" x14ac:dyDescent="0.2">
      <c r="A115" s="29">
        <f t="shared" si="6"/>
        <v>109</v>
      </c>
      <c r="B115" s="110"/>
      <c r="C115" s="30" t="s">
        <v>321</v>
      </c>
      <c r="D115" s="31">
        <v>580512390</v>
      </c>
      <c r="E115" s="32">
        <v>12340</v>
      </c>
      <c r="F115" s="33">
        <v>22323</v>
      </c>
      <c r="G115" s="58">
        <v>0.33</v>
      </c>
      <c r="H115" s="33"/>
      <c r="I115" s="74" t="s">
        <v>7</v>
      </c>
      <c r="J115" s="35">
        <f t="shared" si="7"/>
        <v>34663</v>
      </c>
    </row>
    <row r="116" spans="1:10" ht="22.5" customHeight="1" x14ac:dyDescent="0.2">
      <c r="A116" s="29">
        <f t="shared" si="6"/>
        <v>110</v>
      </c>
      <c r="B116" s="110"/>
      <c r="C116" s="30" t="s">
        <v>215</v>
      </c>
      <c r="D116" s="31">
        <v>580434173</v>
      </c>
      <c r="E116" s="32">
        <v>9421</v>
      </c>
      <c r="F116" s="33"/>
      <c r="G116" s="58"/>
      <c r="H116" s="33"/>
      <c r="I116" s="74" t="s">
        <v>7</v>
      </c>
      <c r="J116" s="35">
        <f t="shared" si="7"/>
        <v>9421</v>
      </c>
    </row>
    <row r="117" spans="1:10" ht="22.5" customHeight="1" x14ac:dyDescent="0.2">
      <c r="A117" s="29">
        <f t="shared" si="6"/>
        <v>111</v>
      </c>
      <c r="B117" s="110"/>
      <c r="C117" s="30" t="s">
        <v>322</v>
      </c>
      <c r="D117" s="31">
        <v>580392702</v>
      </c>
      <c r="E117" s="32">
        <v>12340</v>
      </c>
      <c r="F117" s="33"/>
      <c r="G117" s="58"/>
      <c r="H117" s="33"/>
      <c r="I117" s="74" t="s">
        <v>7</v>
      </c>
      <c r="J117" s="35">
        <f t="shared" si="7"/>
        <v>12340</v>
      </c>
    </row>
    <row r="118" spans="1:10" ht="22.5" customHeight="1" x14ac:dyDescent="0.2">
      <c r="A118" s="29">
        <f t="shared" si="6"/>
        <v>112</v>
      </c>
      <c r="B118" s="110"/>
      <c r="C118" s="30" t="s">
        <v>323</v>
      </c>
      <c r="D118" s="31">
        <v>580328839</v>
      </c>
      <c r="E118" s="32">
        <v>12340</v>
      </c>
      <c r="F118" s="33">
        <v>24454</v>
      </c>
      <c r="G118" s="58">
        <v>1</v>
      </c>
      <c r="H118" s="33"/>
      <c r="I118" s="74" t="s">
        <v>7</v>
      </c>
      <c r="J118" s="35">
        <f t="shared" si="7"/>
        <v>36794</v>
      </c>
    </row>
    <row r="119" spans="1:10" ht="84" x14ac:dyDescent="0.2">
      <c r="A119" s="29">
        <f t="shared" si="6"/>
        <v>113</v>
      </c>
      <c r="B119" s="110"/>
      <c r="C119" s="30" t="s">
        <v>324</v>
      </c>
      <c r="D119" s="31">
        <v>580590222</v>
      </c>
      <c r="E119" s="32">
        <v>10833</v>
      </c>
      <c r="F119" s="33"/>
      <c r="G119" s="58"/>
      <c r="H119" s="33"/>
      <c r="I119" s="74" t="s">
        <v>361</v>
      </c>
      <c r="J119" s="35">
        <f t="shared" si="7"/>
        <v>10833</v>
      </c>
    </row>
    <row r="120" spans="1:10" ht="22.5" customHeight="1" x14ac:dyDescent="0.2">
      <c r="A120" s="29">
        <f t="shared" si="6"/>
        <v>114</v>
      </c>
      <c r="B120" s="110"/>
      <c r="C120" s="30" t="s">
        <v>325</v>
      </c>
      <c r="D120" s="31">
        <v>580175545</v>
      </c>
      <c r="E120" s="32">
        <v>13753</v>
      </c>
      <c r="F120" s="33">
        <v>24758</v>
      </c>
      <c r="G120" s="58">
        <v>0.33</v>
      </c>
      <c r="H120" s="33"/>
      <c r="I120" s="74" t="s">
        <v>7</v>
      </c>
      <c r="J120" s="35">
        <f t="shared" si="7"/>
        <v>38511</v>
      </c>
    </row>
    <row r="121" spans="1:10" ht="22.5" customHeight="1" x14ac:dyDescent="0.2">
      <c r="A121" s="29">
        <f t="shared" si="6"/>
        <v>115</v>
      </c>
      <c r="B121" s="110"/>
      <c r="C121" s="30" t="s">
        <v>326</v>
      </c>
      <c r="D121" s="31">
        <v>580361285</v>
      </c>
      <c r="E121" s="32">
        <v>13753</v>
      </c>
      <c r="F121" s="33">
        <v>30000</v>
      </c>
      <c r="G121" s="58"/>
      <c r="H121" s="33"/>
      <c r="I121" s="74" t="s">
        <v>7</v>
      </c>
      <c r="J121" s="35">
        <f t="shared" si="7"/>
        <v>43753</v>
      </c>
    </row>
    <row r="122" spans="1:10" ht="52.5" x14ac:dyDescent="0.2">
      <c r="A122" s="29">
        <f t="shared" si="6"/>
        <v>116</v>
      </c>
      <c r="B122" s="110"/>
      <c r="C122" s="30" t="s">
        <v>349</v>
      </c>
      <c r="D122" s="31">
        <v>580477032</v>
      </c>
      <c r="E122" s="32">
        <v>0</v>
      </c>
      <c r="F122" s="33"/>
      <c r="G122" s="58"/>
      <c r="H122" s="33"/>
      <c r="I122" s="112" t="s">
        <v>293</v>
      </c>
      <c r="J122" s="35">
        <f t="shared" si="7"/>
        <v>0</v>
      </c>
    </row>
    <row r="123" spans="1:10" ht="36" x14ac:dyDescent="0.2">
      <c r="A123" s="29">
        <f t="shared" si="6"/>
        <v>117</v>
      </c>
      <c r="B123" s="110"/>
      <c r="C123" s="30" t="s">
        <v>216</v>
      </c>
      <c r="D123" s="31">
        <v>580419877</v>
      </c>
      <c r="E123" s="32">
        <v>12340</v>
      </c>
      <c r="F123" s="33"/>
      <c r="G123" s="58"/>
      <c r="H123" s="33"/>
      <c r="I123" s="74" t="s">
        <v>7</v>
      </c>
      <c r="J123" s="35">
        <f t="shared" si="7"/>
        <v>12340</v>
      </c>
    </row>
    <row r="124" spans="1:10" ht="24" x14ac:dyDescent="0.2">
      <c r="A124" s="29">
        <f t="shared" si="6"/>
        <v>118</v>
      </c>
      <c r="B124" s="110"/>
      <c r="C124" s="30" t="s">
        <v>350</v>
      </c>
      <c r="D124" s="31">
        <v>580359628</v>
      </c>
      <c r="E124" s="32">
        <v>10833</v>
      </c>
      <c r="F124" s="33"/>
      <c r="G124" s="58"/>
      <c r="H124" s="33"/>
      <c r="I124" s="74" t="s">
        <v>7</v>
      </c>
      <c r="J124" s="35">
        <f t="shared" si="7"/>
        <v>10833</v>
      </c>
    </row>
    <row r="125" spans="1:10" ht="36" x14ac:dyDescent="0.2">
      <c r="A125" s="29">
        <f t="shared" si="6"/>
        <v>119</v>
      </c>
      <c r="B125" s="110"/>
      <c r="C125" s="30" t="s">
        <v>327</v>
      </c>
      <c r="D125" s="31">
        <v>580474658</v>
      </c>
      <c r="E125" s="32">
        <v>12340</v>
      </c>
      <c r="F125" s="33"/>
      <c r="G125" s="58"/>
      <c r="H125" s="33"/>
      <c r="I125" s="74" t="s">
        <v>7</v>
      </c>
      <c r="J125" s="35">
        <f t="shared" si="7"/>
        <v>12340</v>
      </c>
    </row>
    <row r="126" spans="1:10" ht="24" x14ac:dyDescent="0.2">
      <c r="A126" s="29">
        <f t="shared" si="6"/>
        <v>120</v>
      </c>
      <c r="B126" s="110"/>
      <c r="C126" s="30" t="s">
        <v>328</v>
      </c>
      <c r="D126" s="31">
        <v>580142214</v>
      </c>
      <c r="E126" s="32">
        <v>12340</v>
      </c>
      <c r="F126" s="33">
        <v>45499</v>
      </c>
      <c r="G126" s="58" t="s">
        <v>217</v>
      </c>
      <c r="H126" s="33"/>
      <c r="I126" s="74" t="s">
        <v>7</v>
      </c>
      <c r="J126" s="35">
        <f t="shared" si="7"/>
        <v>57839</v>
      </c>
    </row>
    <row r="127" spans="1:10" ht="36" x14ac:dyDescent="0.2">
      <c r="A127" s="29">
        <f t="shared" si="6"/>
        <v>121</v>
      </c>
      <c r="B127" s="111"/>
      <c r="C127" s="30" t="s">
        <v>329</v>
      </c>
      <c r="D127" s="31">
        <v>580388585</v>
      </c>
      <c r="E127" s="32">
        <v>10833</v>
      </c>
      <c r="F127" s="33"/>
      <c r="G127" s="58"/>
      <c r="H127" s="33"/>
      <c r="I127" s="74" t="s">
        <v>7</v>
      </c>
      <c r="J127" s="35">
        <f t="shared" si="7"/>
        <v>10833</v>
      </c>
    </row>
    <row r="128" spans="1:10" ht="27.75" customHeight="1" x14ac:dyDescent="0.2">
      <c r="B128" s="29" t="s">
        <v>149</v>
      </c>
      <c r="C128" s="78"/>
      <c r="D128" s="29"/>
      <c r="E128" s="79">
        <f>SUM(E7:E127)</f>
        <v>1400000</v>
      </c>
      <c r="F128" s="79">
        <f>SUM(F7:F127)</f>
        <v>2515083</v>
      </c>
      <c r="G128" s="79"/>
      <c r="H128" s="79">
        <f>SUM(H7:H127)</f>
        <v>0</v>
      </c>
      <c r="I128" s="79"/>
      <c r="J128" s="79">
        <f>SUM(J7:J127)</f>
        <v>3915083</v>
      </c>
    </row>
    <row r="129" spans="2:9" x14ac:dyDescent="0.2">
      <c r="B129" s="81"/>
      <c r="C129" s="81"/>
      <c r="D129" s="81"/>
      <c r="I129" s="81"/>
    </row>
    <row r="130" spans="2:9" x14ac:dyDescent="0.2">
      <c r="B130" s="81"/>
      <c r="C130" s="81"/>
      <c r="D130" s="81"/>
      <c r="I130" s="81"/>
    </row>
    <row r="131" spans="2:9" x14ac:dyDescent="0.2">
      <c r="B131" s="81"/>
      <c r="C131" s="81"/>
      <c r="D131" s="81"/>
      <c r="I131" s="81"/>
    </row>
    <row r="132" spans="2:9" x14ac:dyDescent="0.2">
      <c r="B132" s="81"/>
      <c r="C132" s="81"/>
      <c r="D132" s="81"/>
      <c r="I132" s="81"/>
    </row>
    <row r="133" spans="2:9" x14ac:dyDescent="0.2">
      <c r="B133" s="81"/>
      <c r="C133" s="81"/>
      <c r="D133" s="81"/>
      <c r="I133" s="81"/>
    </row>
    <row r="134" spans="2:9" x14ac:dyDescent="0.2">
      <c r="B134" s="81"/>
      <c r="C134" s="81"/>
      <c r="D134" s="81"/>
      <c r="I134" s="81"/>
    </row>
    <row r="135" spans="2:9" x14ac:dyDescent="0.2">
      <c r="B135" s="81"/>
      <c r="C135" s="81"/>
      <c r="D135" s="81"/>
      <c r="I135" s="81"/>
    </row>
    <row r="136" spans="2:9" x14ac:dyDescent="0.2">
      <c r="B136" s="81"/>
      <c r="C136" s="81"/>
      <c r="D136" s="81"/>
      <c r="I136" s="81"/>
    </row>
    <row r="137" spans="2:9" x14ac:dyDescent="0.2">
      <c r="B137" s="81"/>
      <c r="C137" s="81"/>
      <c r="D137" s="81"/>
      <c r="I137" s="81"/>
    </row>
    <row r="138" spans="2:9" x14ac:dyDescent="0.2">
      <c r="B138" s="81"/>
      <c r="C138" s="81"/>
      <c r="D138" s="81"/>
      <c r="I138" s="81"/>
    </row>
    <row r="139" spans="2:9" x14ac:dyDescent="0.2">
      <c r="B139" s="81"/>
      <c r="C139" s="81"/>
      <c r="D139" s="81"/>
      <c r="I139" s="81"/>
    </row>
    <row r="140" spans="2:9" x14ac:dyDescent="0.2">
      <c r="B140" s="81"/>
      <c r="C140" s="81"/>
      <c r="D140" s="81"/>
      <c r="I140" s="81"/>
    </row>
    <row r="141" spans="2:9" x14ac:dyDescent="0.2">
      <c r="B141" s="81"/>
      <c r="C141" s="81"/>
      <c r="D141" s="81"/>
      <c r="I141" s="81"/>
    </row>
    <row r="142" spans="2:9" x14ac:dyDescent="0.2">
      <c r="B142" s="81"/>
      <c r="C142" s="81"/>
      <c r="D142" s="81"/>
      <c r="I142" s="81"/>
    </row>
    <row r="143" spans="2:9" x14ac:dyDescent="0.2">
      <c r="B143" s="81"/>
      <c r="C143" s="81"/>
      <c r="D143" s="81"/>
      <c r="I143" s="81"/>
    </row>
    <row r="144" spans="2:9" x14ac:dyDescent="0.2">
      <c r="B144" s="81"/>
      <c r="C144" s="81"/>
      <c r="D144" s="81"/>
      <c r="I144" s="81"/>
    </row>
    <row r="145" spans="2:9" x14ac:dyDescent="0.2">
      <c r="B145" s="81"/>
      <c r="C145" s="81"/>
      <c r="D145" s="81"/>
      <c r="I145" s="81"/>
    </row>
    <row r="146" spans="2:9" x14ac:dyDescent="0.2">
      <c r="B146" s="81"/>
      <c r="C146" s="81"/>
      <c r="D146" s="81"/>
      <c r="I146" s="81"/>
    </row>
    <row r="147" spans="2:9" x14ac:dyDescent="0.2">
      <c r="B147" s="81"/>
      <c r="C147" s="81"/>
      <c r="D147" s="81"/>
      <c r="I147" s="81"/>
    </row>
    <row r="148" spans="2:9" x14ac:dyDescent="0.2">
      <c r="B148" s="81"/>
      <c r="C148" s="81"/>
      <c r="D148" s="81"/>
      <c r="I148" s="81"/>
    </row>
    <row r="149" spans="2:9" x14ac:dyDescent="0.2">
      <c r="B149" s="81"/>
      <c r="C149" s="81"/>
      <c r="D149" s="81"/>
      <c r="I149" s="81"/>
    </row>
    <row r="150" spans="2:9" x14ac:dyDescent="0.2">
      <c r="B150" s="81"/>
      <c r="C150" s="81"/>
      <c r="D150" s="81"/>
      <c r="I150" s="81"/>
    </row>
    <row r="151" spans="2:9" x14ac:dyDescent="0.2">
      <c r="B151" s="81"/>
      <c r="C151" s="81"/>
      <c r="D151" s="81"/>
      <c r="I151" s="81"/>
    </row>
    <row r="152" spans="2:9" x14ac:dyDescent="0.2">
      <c r="B152" s="81"/>
      <c r="C152" s="81"/>
      <c r="D152" s="81"/>
      <c r="I152" s="81"/>
    </row>
    <row r="153" spans="2:9" x14ac:dyDescent="0.2">
      <c r="B153" s="81"/>
      <c r="C153" s="81"/>
      <c r="D153" s="81"/>
      <c r="I153" s="81"/>
    </row>
    <row r="154" spans="2:9" x14ac:dyDescent="0.2">
      <c r="B154" s="81"/>
      <c r="C154" s="81"/>
      <c r="D154" s="81"/>
      <c r="I154" s="81"/>
    </row>
    <row r="155" spans="2:9" x14ac:dyDescent="0.2">
      <c r="B155" s="81"/>
      <c r="C155" s="81"/>
      <c r="D155" s="81"/>
      <c r="I155" s="81"/>
    </row>
    <row r="156" spans="2:9" x14ac:dyDescent="0.2">
      <c r="B156" s="81"/>
      <c r="C156" s="81"/>
      <c r="D156" s="81"/>
      <c r="I156" s="81"/>
    </row>
    <row r="157" spans="2:9" x14ac:dyDescent="0.2">
      <c r="B157" s="81"/>
      <c r="C157" s="81"/>
      <c r="D157" s="81"/>
      <c r="I157" s="81"/>
    </row>
    <row r="158" spans="2:9" x14ac:dyDescent="0.2">
      <c r="B158" s="81"/>
      <c r="C158" s="81"/>
      <c r="D158" s="81"/>
      <c r="I158" s="81"/>
    </row>
    <row r="159" spans="2:9" x14ac:dyDescent="0.2">
      <c r="B159" s="81"/>
      <c r="C159" s="81"/>
      <c r="D159" s="81"/>
      <c r="I159" s="81"/>
    </row>
    <row r="160" spans="2:9" x14ac:dyDescent="0.2">
      <c r="B160" s="81"/>
      <c r="C160" s="81"/>
      <c r="D160" s="81"/>
      <c r="I160" s="81"/>
    </row>
    <row r="161" spans="2:9" x14ac:dyDescent="0.2">
      <c r="B161" s="81"/>
      <c r="C161" s="81"/>
      <c r="D161" s="81"/>
      <c r="I161" s="81"/>
    </row>
    <row r="162" spans="2:9" x14ac:dyDescent="0.2">
      <c r="B162" s="81"/>
      <c r="C162" s="81"/>
      <c r="D162" s="81"/>
      <c r="I162" s="81"/>
    </row>
    <row r="163" spans="2:9" x14ac:dyDescent="0.2">
      <c r="B163" s="81"/>
      <c r="C163" s="81"/>
      <c r="D163" s="81"/>
      <c r="I163" s="81"/>
    </row>
    <row r="164" spans="2:9" x14ac:dyDescent="0.2">
      <c r="B164" s="81"/>
      <c r="C164" s="81"/>
      <c r="D164" s="81"/>
      <c r="I164" s="81"/>
    </row>
    <row r="165" spans="2:9" x14ac:dyDescent="0.2">
      <c r="B165" s="81"/>
      <c r="C165" s="81"/>
      <c r="D165" s="81"/>
      <c r="I165" s="81"/>
    </row>
    <row r="166" spans="2:9" x14ac:dyDescent="0.2">
      <c r="B166" s="81"/>
      <c r="C166" s="81"/>
      <c r="D166" s="81"/>
      <c r="I166" s="81"/>
    </row>
    <row r="167" spans="2:9" x14ac:dyDescent="0.2">
      <c r="B167" s="81"/>
      <c r="C167" s="81"/>
      <c r="D167" s="81"/>
      <c r="I167" s="81"/>
    </row>
    <row r="168" spans="2:9" x14ac:dyDescent="0.2">
      <c r="B168" s="81"/>
      <c r="C168" s="81"/>
      <c r="D168" s="81"/>
      <c r="I168" s="81"/>
    </row>
    <row r="169" spans="2:9" x14ac:dyDescent="0.2">
      <c r="B169" s="81"/>
      <c r="C169" s="81"/>
      <c r="D169" s="81"/>
      <c r="I169" s="81"/>
    </row>
    <row r="170" spans="2:9" x14ac:dyDescent="0.2">
      <c r="B170" s="81"/>
      <c r="C170" s="81"/>
      <c r="D170" s="81"/>
      <c r="I170" s="81"/>
    </row>
    <row r="171" spans="2:9" x14ac:dyDescent="0.2">
      <c r="B171" s="81"/>
      <c r="C171" s="81"/>
      <c r="D171" s="81"/>
      <c r="I171" s="81"/>
    </row>
    <row r="172" spans="2:9" x14ac:dyDescent="0.2">
      <c r="B172" s="81"/>
      <c r="C172" s="81"/>
      <c r="D172" s="81"/>
      <c r="I172" s="81"/>
    </row>
    <row r="173" spans="2:9" x14ac:dyDescent="0.2">
      <c r="B173" s="81"/>
      <c r="C173" s="81"/>
      <c r="D173" s="81"/>
      <c r="I173" s="81"/>
    </row>
    <row r="174" spans="2:9" x14ac:dyDescent="0.2">
      <c r="B174" s="81"/>
      <c r="C174" s="81"/>
      <c r="D174" s="81"/>
      <c r="I174" s="81"/>
    </row>
    <row r="175" spans="2:9" x14ac:dyDescent="0.2">
      <c r="B175" s="81"/>
      <c r="C175" s="81"/>
      <c r="D175" s="81"/>
      <c r="I175" s="81"/>
    </row>
    <row r="176" spans="2:9" x14ac:dyDescent="0.2">
      <c r="B176" s="81"/>
      <c r="C176" s="81"/>
      <c r="D176" s="81"/>
      <c r="I176" s="81"/>
    </row>
    <row r="177" spans="2:9" x14ac:dyDescent="0.2">
      <c r="B177" s="81"/>
      <c r="C177" s="81"/>
      <c r="D177" s="81"/>
      <c r="I177" s="81"/>
    </row>
    <row r="178" spans="2:9" x14ac:dyDescent="0.2">
      <c r="B178" s="81"/>
      <c r="C178" s="81"/>
      <c r="D178" s="81"/>
      <c r="I178" s="81"/>
    </row>
    <row r="179" spans="2:9" x14ac:dyDescent="0.2">
      <c r="B179" s="81"/>
      <c r="C179" s="81"/>
      <c r="D179" s="81"/>
      <c r="I179" s="81"/>
    </row>
    <row r="180" spans="2:9" x14ac:dyDescent="0.2">
      <c r="B180" s="81"/>
      <c r="C180" s="81"/>
      <c r="D180" s="81"/>
      <c r="I180" s="81"/>
    </row>
    <row r="181" spans="2:9" x14ac:dyDescent="0.2">
      <c r="B181" s="81"/>
      <c r="C181" s="81"/>
      <c r="D181" s="81"/>
      <c r="I181" s="81"/>
    </row>
    <row r="182" spans="2:9" x14ac:dyDescent="0.2">
      <c r="B182" s="81"/>
      <c r="C182" s="81"/>
      <c r="D182" s="81"/>
      <c r="I182" s="81"/>
    </row>
    <row r="183" spans="2:9" x14ac:dyDescent="0.2">
      <c r="B183" s="81"/>
      <c r="C183" s="81"/>
      <c r="D183" s="81"/>
      <c r="I183" s="81"/>
    </row>
    <row r="184" spans="2:9" x14ac:dyDescent="0.2">
      <c r="B184" s="81"/>
      <c r="C184" s="81"/>
      <c r="D184" s="81"/>
      <c r="I184" s="81"/>
    </row>
    <row r="185" spans="2:9" x14ac:dyDescent="0.2">
      <c r="B185" s="81"/>
      <c r="C185" s="81"/>
      <c r="D185" s="81"/>
      <c r="I185" s="81"/>
    </row>
    <row r="186" spans="2:9" x14ac:dyDescent="0.2">
      <c r="B186" s="81"/>
      <c r="C186" s="81"/>
      <c r="D186" s="81"/>
      <c r="I186" s="81"/>
    </row>
    <row r="187" spans="2:9" x14ac:dyDescent="0.2">
      <c r="B187" s="81"/>
      <c r="C187" s="81"/>
      <c r="D187" s="81"/>
      <c r="I187" s="81"/>
    </row>
    <row r="188" spans="2:9" x14ac:dyDescent="0.2">
      <c r="B188" s="81"/>
      <c r="C188" s="81"/>
      <c r="D188" s="81"/>
      <c r="I188" s="81"/>
    </row>
    <row r="189" spans="2:9" x14ac:dyDescent="0.2">
      <c r="B189" s="81"/>
      <c r="C189" s="81"/>
      <c r="D189" s="81"/>
      <c r="I189" s="81"/>
    </row>
    <row r="190" spans="2:9" x14ac:dyDescent="0.2">
      <c r="B190" s="81"/>
      <c r="C190" s="81"/>
      <c r="D190" s="81"/>
      <c r="I190" s="81"/>
    </row>
    <row r="191" spans="2:9" x14ac:dyDescent="0.2">
      <c r="B191" s="81"/>
      <c r="C191" s="81"/>
      <c r="D191" s="81"/>
      <c r="I191" s="81"/>
    </row>
    <row r="192" spans="2:9" x14ac:dyDescent="0.2">
      <c r="B192" s="81"/>
      <c r="C192" s="81"/>
      <c r="D192" s="81"/>
      <c r="I192" s="81"/>
    </row>
    <row r="193" spans="2:9" x14ac:dyDescent="0.2">
      <c r="B193" s="81"/>
      <c r="C193" s="81"/>
      <c r="D193" s="81"/>
      <c r="I193" s="81"/>
    </row>
    <row r="194" spans="2:9" x14ac:dyDescent="0.2">
      <c r="B194" s="81"/>
      <c r="C194" s="81"/>
      <c r="D194" s="81"/>
      <c r="I194" s="81"/>
    </row>
    <row r="195" spans="2:9" x14ac:dyDescent="0.2">
      <c r="B195" s="81"/>
      <c r="C195" s="81"/>
      <c r="D195" s="81"/>
      <c r="I195" s="81"/>
    </row>
    <row r="196" spans="2:9" x14ac:dyDescent="0.2">
      <c r="B196" s="81"/>
      <c r="C196" s="81"/>
      <c r="D196" s="81"/>
      <c r="I196" s="81"/>
    </row>
    <row r="197" spans="2:9" x14ac:dyDescent="0.2">
      <c r="B197" s="81"/>
      <c r="C197" s="81"/>
      <c r="D197" s="81"/>
      <c r="I197" s="81"/>
    </row>
    <row r="198" spans="2:9" x14ac:dyDescent="0.2">
      <c r="B198" s="81"/>
      <c r="C198" s="81"/>
      <c r="D198" s="81"/>
      <c r="I198" s="81"/>
    </row>
    <row r="199" spans="2:9" x14ac:dyDescent="0.2">
      <c r="B199" s="81"/>
      <c r="C199" s="81"/>
      <c r="D199" s="81"/>
      <c r="I199" s="81"/>
    </row>
    <row r="200" spans="2:9" x14ac:dyDescent="0.2">
      <c r="B200" s="81"/>
      <c r="C200" s="81"/>
      <c r="D200" s="81"/>
      <c r="I200" s="81"/>
    </row>
    <row r="201" spans="2:9" x14ac:dyDescent="0.2">
      <c r="B201" s="81"/>
      <c r="C201" s="81"/>
      <c r="D201" s="81"/>
      <c r="I201" s="81"/>
    </row>
    <row r="202" spans="2:9" x14ac:dyDescent="0.2">
      <c r="B202" s="81"/>
      <c r="C202" s="81"/>
      <c r="D202" s="81"/>
      <c r="I202" s="81"/>
    </row>
    <row r="203" spans="2:9" x14ac:dyDescent="0.2">
      <c r="B203" s="81"/>
      <c r="C203" s="81"/>
      <c r="D203" s="81"/>
      <c r="I203" s="81"/>
    </row>
    <row r="204" spans="2:9" x14ac:dyDescent="0.2">
      <c r="B204" s="81"/>
      <c r="C204" s="81"/>
      <c r="D204" s="81"/>
      <c r="I204" s="81"/>
    </row>
    <row r="205" spans="2:9" x14ac:dyDescent="0.2">
      <c r="B205" s="81"/>
      <c r="C205" s="81"/>
      <c r="D205" s="81"/>
      <c r="I205" s="81"/>
    </row>
    <row r="206" spans="2:9" x14ac:dyDescent="0.2">
      <c r="B206" s="81"/>
      <c r="C206" s="81"/>
      <c r="D206" s="81"/>
      <c r="I206" s="81"/>
    </row>
    <row r="207" spans="2:9" x14ac:dyDescent="0.2">
      <c r="B207" s="81"/>
      <c r="C207" s="81"/>
      <c r="D207" s="81"/>
      <c r="I207" s="81"/>
    </row>
    <row r="208" spans="2:9" x14ac:dyDescent="0.2">
      <c r="B208" s="81"/>
      <c r="C208" s="81"/>
      <c r="D208" s="81"/>
      <c r="I208" s="81"/>
    </row>
    <row r="209" spans="2:9" x14ac:dyDescent="0.2">
      <c r="B209" s="81"/>
      <c r="C209" s="81"/>
      <c r="D209" s="81"/>
      <c r="I209" s="81"/>
    </row>
    <row r="210" spans="2:9" x14ac:dyDescent="0.2">
      <c r="B210" s="81"/>
      <c r="C210" s="81"/>
      <c r="D210" s="81"/>
      <c r="I210" s="81"/>
    </row>
    <row r="211" spans="2:9" x14ac:dyDescent="0.2">
      <c r="B211" s="81"/>
      <c r="C211" s="81"/>
      <c r="D211" s="81"/>
      <c r="I211" s="81"/>
    </row>
    <row r="212" spans="2:9" x14ac:dyDescent="0.2">
      <c r="B212" s="81"/>
      <c r="C212" s="81"/>
      <c r="D212" s="81"/>
      <c r="I212" s="81"/>
    </row>
    <row r="213" spans="2:9" x14ac:dyDescent="0.2">
      <c r="B213" s="81"/>
      <c r="C213" s="81"/>
      <c r="D213" s="81"/>
      <c r="I213" s="81"/>
    </row>
    <row r="214" spans="2:9" x14ac:dyDescent="0.2">
      <c r="B214" s="81"/>
      <c r="C214" s="81"/>
      <c r="D214" s="81"/>
      <c r="I214" s="81"/>
    </row>
    <row r="215" spans="2:9" x14ac:dyDescent="0.2">
      <c r="B215" s="81"/>
      <c r="C215" s="81"/>
      <c r="D215" s="81"/>
      <c r="I215" s="81"/>
    </row>
    <row r="216" spans="2:9" x14ac:dyDescent="0.2">
      <c r="B216" s="81"/>
      <c r="C216" s="81"/>
      <c r="D216" s="81"/>
      <c r="I216" s="81"/>
    </row>
    <row r="217" spans="2:9" x14ac:dyDescent="0.2">
      <c r="B217" s="81"/>
      <c r="C217" s="81"/>
      <c r="D217" s="81"/>
      <c r="I217" s="81"/>
    </row>
    <row r="218" spans="2:9" x14ac:dyDescent="0.2">
      <c r="B218" s="81"/>
      <c r="C218" s="81"/>
      <c r="D218" s="81"/>
      <c r="I218" s="81"/>
    </row>
    <row r="219" spans="2:9" x14ac:dyDescent="0.2">
      <c r="B219" s="81"/>
      <c r="C219" s="81"/>
      <c r="D219" s="81"/>
      <c r="I219" s="81"/>
    </row>
    <row r="220" spans="2:9" x14ac:dyDescent="0.2">
      <c r="B220" s="81"/>
      <c r="C220" s="81"/>
      <c r="D220" s="81"/>
      <c r="I220" s="81"/>
    </row>
    <row r="221" spans="2:9" x14ac:dyDescent="0.2">
      <c r="B221" s="81"/>
      <c r="C221" s="81"/>
      <c r="D221" s="81"/>
      <c r="I221" s="81"/>
    </row>
    <row r="222" spans="2:9" x14ac:dyDescent="0.2">
      <c r="B222" s="81"/>
      <c r="C222" s="81"/>
      <c r="D222" s="81"/>
      <c r="I222" s="81"/>
    </row>
    <row r="223" spans="2:9" x14ac:dyDescent="0.2">
      <c r="B223" s="81"/>
      <c r="C223" s="81"/>
      <c r="D223" s="81"/>
      <c r="I223" s="81"/>
    </row>
    <row r="224" spans="2:9" x14ac:dyDescent="0.2">
      <c r="B224" s="81"/>
      <c r="C224" s="81"/>
      <c r="D224" s="81"/>
      <c r="I224" s="81"/>
    </row>
    <row r="225" spans="2:9" x14ac:dyDescent="0.2">
      <c r="B225" s="81"/>
      <c r="C225" s="81"/>
      <c r="D225" s="81"/>
      <c r="I225" s="81"/>
    </row>
    <row r="226" spans="2:9" x14ac:dyDescent="0.2">
      <c r="B226" s="81"/>
      <c r="C226" s="81"/>
      <c r="D226" s="81"/>
      <c r="I226" s="81"/>
    </row>
    <row r="227" spans="2:9" x14ac:dyDescent="0.2">
      <c r="B227" s="81"/>
      <c r="C227" s="81"/>
      <c r="D227" s="81"/>
      <c r="I227" s="81"/>
    </row>
    <row r="228" spans="2:9" x14ac:dyDescent="0.2">
      <c r="B228" s="81"/>
      <c r="C228" s="81"/>
      <c r="D228" s="81"/>
      <c r="I228" s="81"/>
    </row>
    <row r="229" spans="2:9" x14ac:dyDescent="0.2">
      <c r="B229" s="81"/>
      <c r="C229" s="81"/>
      <c r="D229" s="81"/>
      <c r="I229" s="81"/>
    </row>
    <row r="230" spans="2:9" x14ac:dyDescent="0.2">
      <c r="B230" s="81"/>
      <c r="C230" s="81"/>
      <c r="D230" s="81"/>
      <c r="I230" s="81"/>
    </row>
    <row r="231" spans="2:9" x14ac:dyDescent="0.2">
      <c r="B231" s="81"/>
      <c r="C231" s="81"/>
      <c r="D231" s="81"/>
      <c r="I231" s="81"/>
    </row>
    <row r="232" spans="2:9" x14ac:dyDescent="0.2">
      <c r="B232" s="81"/>
      <c r="C232" s="81"/>
      <c r="D232" s="81"/>
      <c r="I232" s="81"/>
    </row>
    <row r="233" spans="2:9" x14ac:dyDescent="0.2">
      <c r="B233" s="81"/>
      <c r="C233" s="81"/>
      <c r="D233" s="81"/>
      <c r="I233" s="81"/>
    </row>
    <row r="234" spans="2:9" x14ac:dyDescent="0.2">
      <c r="B234" s="81"/>
      <c r="C234" s="81"/>
      <c r="D234" s="81"/>
      <c r="I234" s="81"/>
    </row>
    <row r="235" spans="2:9" x14ac:dyDescent="0.2">
      <c r="B235" s="81"/>
      <c r="C235" s="81"/>
      <c r="D235" s="81"/>
      <c r="I235" s="81"/>
    </row>
    <row r="236" spans="2:9" x14ac:dyDescent="0.2">
      <c r="B236" s="81"/>
      <c r="C236" s="81"/>
      <c r="D236" s="81"/>
      <c r="I236" s="81"/>
    </row>
    <row r="237" spans="2:9" x14ac:dyDescent="0.2">
      <c r="B237" s="81"/>
      <c r="C237" s="81"/>
      <c r="D237" s="81"/>
      <c r="I237" s="81"/>
    </row>
    <row r="238" spans="2:9" x14ac:dyDescent="0.2">
      <c r="B238" s="81"/>
      <c r="C238" s="81"/>
      <c r="D238" s="81"/>
      <c r="I238" s="81"/>
    </row>
    <row r="239" spans="2:9" x14ac:dyDescent="0.2">
      <c r="B239" s="81"/>
      <c r="C239" s="81"/>
      <c r="D239" s="81"/>
      <c r="I239" s="81"/>
    </row>
    <row r="240" spans="2:9" x14ac:dyDescent="0.2">
      <c r="B240" s="81"/>
      <c r="C240" s="81"/>
      <c r="D240" s="81"/>
      <c r="I240" s="81"/>
    </row>
    <row r="241" spans="2:9" x14ac:dyDescent="0.2">
      <c r="B241" s="81"/>
      <c r="C241" s="81"/>
      <c r="D241" s="81"/>
      <c r="I241" s="81"/>
    </row>
    <row r="242" spans="2:9" x14ac:dyDescent="0.2">
      <c r="B242" s="81"/>
      <c r="C242" s="81"/>
      <c r="D242" s="81"/>
      <c r="I242" s="81"/>
    </row>
    <row r="243" spans="2:9" x14ac:dyDescent="0.2">
      <c r="B243" s="81"/>
      <c r="C243" s="81"/>
      <c r="D243" s="81"/>
      <c r="I243" s="81"/>
    </row>
    <row r="244" spans="2:9" x14ac:dyDescent="0.2">
      <c r="B244" s="81"/>
      <c r="C244" s="81"/>
      <c r="D244" s="81"/>
      <c r="I244" s="81"/>
    </row>
    <row r="245" spans="2:9" x14ac:dyDescent="0.2">
      <c r="B245" s="81"/>
      <c r="C245" s="81"/>
      <c r="D245" s="81"/>
      <c r="I245" s="81"/>
    </row>
    <row r="246" spans="2:9" x14ac:dyDescent="0.2">
      <c r="B246" s="81"/>
      <c r="C246" s="81"/>
      <c r="D246" s="81"/>
      <c r="I246" s="81"/>
    </row>
    <row r="247" spans="2:9" x14ac:dyDescent="0.2">
      <c r="B247" s="81"/>
      <c r="C247" s="81"/>
      <c r="D247" s="81"/>
      <c r="I247" s="81"/>
    </row>
    <row r="248" spans="2:9" x14ac:dyDescent="0.2">
      <c r="B248" s="81"/>
      <c r="C248" s="81"/>
      <c r="D248" s="81"/>
      <c r="I248" s="81"/>
    </row>
    <row r="249" spans="2:9" x14ac:dyDescent="0.2">
      <c r="B249" s="81"/>
      <c r="C249" s="81"/>
      <c r="D249" s="81"/>
      <c r="I249" s="81"/>
    </row>
    <row r="250" spans="2:9" x14ac:dyDescent="0.2">
      <c r="B250" s="81"/>
      <c r="C250" s="81"/>
      <c r="D250" s="81"/>
      <c r="I250" s="81"/>
    </row>
    <row r="251" spans="2:9" x14ac:dyDescent="0.2">
      <c r="B251" s="81"/>
      <c r="C251" s="81"/>
      <c r="D251" s="81"/>
      <c r="I251" s="81"/>
    </row>
    <row r="252" spans="2:9" x14ac:dyDescent="0.2">
      <c r="B252" s="81"/>
      <c r="C252" s="81"/>
      <c r="D252" s="81"/>
      <c r="I252" s="81"/>
    </row>
    <row r="253" spans="2:9" x14ac:dyDescent="0.2">
      <c r="B253" s="81"/>
      <c r="C253" s="81"/>
      <c r="D253" s="81"/>
      <c r="I253" s="81"/>
    </row>
    <row r="254" spans="2:9" x14ac:dyDescent="0.2">
      <c r="B254" s="81"/>
      <c r="C254" s="81"/>
      <c r="D254" s="81"/>
      <c r="I254" s="81"/>
    </row>
    <row r="255" spans="2:9" x14ac:dyDescent="0.2">
      <c r="B255" s="81"/>
      <c r="C255" s="81"/>
      <c r="D255" s="81"/>
      <c r="I255" s="81"/>
    </row>
    <row r="256" spans="2:9" x14ac:dyDescent="0.2">
      <c r="B256" s="81"/>
      <c r="C256" s="81"/>
      <c r="D256" s="81"/>
      <c r="I256" s="81"/>
    </row>
    <row r="257" spans="2:9" x14ac:dyDescent="0.2">
      <c r="B257" s="81"/>
      <c r="C257" s="81"/>
      <c r="D257" s="81"/>
      <c r="I257" s="81"/>
    </row>
    <row r="258" spans="2:9" x14ac:dyDescent="0.2">
      <c r="B258" s="81"/>
      <c r="C258" s="81"/>
      <c r="D258" s="81"/>
      <c r="I258" s="81"/>
    </row>
    <row r="259" spans="2:9" x14ac:dyDescent="0.2">
      <c r="B259" s="81"/>
      <c r="C259" s="81"/>
      <c r="D259" s="81"/>
      <c r="I259" s="81"/>
    </row>
    <row r="260" spans="2:9" x14ac:dyDescent="0.2">
      <c r="B260" s="81"/>
      <c r="C260" s="81"/>
      <c r="D260" s="81"/>
      <c r="I260" s="81"/>
    </row>
    <row r="261" spans="2:9" x14ac:dyDescent="0.2">
      <c r="B261" s="81"/>
      <c r="C261" s="81"/>
      <c r="D261" s="81"/>
      <c r="I261" s="81"/>
    </row>
    <row r="262" spans="2:9" x14ac:dyDescent="0.2">
      <c r="B262" s="81"/>
      <c r="C262" s="81"/>
      <c r="D262" s="81"/>
      <c r="I262" s="81"/>
    </row>
    <row r="263" spans="2:9" x14ac:dyDescent="0.2">
      <c r="B263" s="81"/>
      <c r="C263" s="81"/>
      <c r="D263" s="81"/>
      <c r="I263" s="81"/>
    </row>
    <row r="264" spans="2:9" x14ac:dyDescent="0.2">
      <c r="B264" s="81"/>
      <c r="C264" s="81"/>
      <c r="D264" s="81"/>
      <c r="I264" s="81"/>
    </row>
    <row r="265" spans="2:9" x14ac:dyDescent="0.2">
      <c r="B265" s="81"/>
      <c r="C265" s="81"/>
      <c r="D265" s="81"/>
      <c r="I265" s="81"/>
    </row>
    <row r="266" spans="2:9" x14ac:dyDescent="0.2">
      <c r="B266" s="81"/>
      <c r="C266" s="81"/>
      <c r="D266" s="81"/>
      <c r="I266" s="81"/>
    </row>
    <row r="267" spans="2:9" x14ac:dyDescent="0.2">
      <c r="B267" s="81"/>
      <c r="C267" s="81"/>
      <c r="D267" s="81"/>
      <c r="I267" s="81"/>
    </row>
    <row r="268" spans="2:9" x14ac:dyDescent="0.2">
      <c r="B268" s="81"/>
      <c r="C268" s="81"/>
      <c r="D268" s="81"/>
      <c r="I268" s="81"/>
    </row>
    <row r="269" spans="2:9" x14ac:dyDescent="0.2">
      <c r="B269" s="81"/>
      <c r="C269" s="81"/>
      <c r="D269" s="81"/>
      <c r="I269" s="81"/>
    </row>
    <row r="270" spans="2:9" x14ac:dyDescent="0.2">
      <c r="B270" s="81"/>
      <c r="C270" s="81"/>
      <c r="D270" s="81"/>
      <c r="I270" s="81"/>
    </row>
    <row r="271" spans="2:9" x14ac:dyDescent="0.2">
      <c r="B271" s="81"/>
      <c r="C271" s="81"/>
      <c r="D271" s="81"/>
      <c r="I271" s="81"/>
    </row>
    <row r="272" spans="2:9" x14ac:dyDescent="0.2">
      <c r="B272" s="81"/>
      <c r="C272" s="81"/>
      <c r="D272" s="81"/>
      <c r="I272" s="81"/>
    </row>
    <row r="273" spans="2:9" x14ac:dyDescent="0.2">
      <c r="B273" s="81"/>
      <c r="C273" s="81"/>
      <c r="D273" s="81"/>
      <c r="I273" s="81"/>
    </row>
    <row r="274" spans="2:9" x14ac:dyDescent="0.2">
      <c r="B274" s="81"/>
      <c r="C274" s="81"/>
      <c r="D274" s="81"/>
      <c r="I274" s="81"/>
    </row>
    <row r="275" spans="2:9" x14ac:dyDescent="0.2">
      <c r="B275" s="81"/>
      <c r="C275" s="81"/>
      <c r="D275" s="81"/>
      <c r="I275" s="81"/>
    </row>
    <row r="276" spans="2:9" x14ac:dyDescent="0.2">
      <c r="B276" s="81"/>
      <c r="C276" s="81"/>
      <c r="D276" s="81"/>
      <c r="I276" s="81"/>
    </row>
    <row r="277" spans="2:9" x14ac:dyDescent="0.2">
      <c r="B277" s="81"/>
      <c r="C277" s="81"/>
      <c r="D277" s="81"/>
      <c r="I277" s="81"/>
    </row>
    <row r="278" spans="2:9" x14ac:dyDescent="0.2">
      <c r="B278" s="81"/>
      <c r="C278" s="81"/>
      <c r="D278" s="81"/>
      <c r="I278" s="81"/>
    </row>
    <row r="279" spans="2:9" x14ac:dyDescent="0.2">
      <c r="B279" s="81"/>
      <c r="C279" s="81"/>
      <c r="D279" s="81"/>
      <c r="I279" s="81"/>
    </row>
    <row r="280" spans="2:9" x14ac:dyDescent="0.2">
      <c r="B280" s="81"/>
      <c r="C280" s="81"/>
      <c r="D280" s="81"/>
      <c r="I280" s="81"/>
    </row>
    <row r="281" spans="2:9" x14ac:dyDescent="0.2">
      <c r="B281" s="81"/>
      <c r="C281" s="81"/>
      <c r="D281" s="81"/>
      <c r="I281" s="81"/>
    </row>
    <row r="282" spans="2:9" x14ac:dyDescent="0.2">
      <c r="B282" s="81"/>
      <c r="C282" s="81"/>
      <c r="D282" s="81"/>
      <c r="I282" s="81"/>
    </row>
    <row r="283" spans="2:9" x14ac:dyDescent="0.2">
      <c r="B283" s="81"/>
      <c r="C283" s="81"/>
      <c r="D283" s="81"/>
      <c r="I283" s="81"/>
    </row>
    <row r="284" spans="2:9" x14ac:dyDescent="0.2">
      <c r="B284" s="81"/>
      <c r="C284" s="81"/>
      <c r="D284" s="81"/>
      <c r="I284" s="81"/>
    </row>
    <row r="285" spans="2:9" x14ac:dyDescent="0.2">
      <c r="B285" s="81"/>
      <c r="C285" s="81"/>
      <c r="D285" s="81"/>
      <c r="I285" s="81"/>
    </row>
    <row r="286" spans="2:9" x14ac:dyDescent="0.2">
      <c r="B286" s="81"/>
      <c r="C286" s="81"/>
      <c r="D286" s="81"/>
      <c r="I286" s="81"/>
    </row>
    <row r="287" spans="2:9" x14ac:dyDescent="0.2">
      <c r="B287" s="81"/>
      <c r="C287" s="81"/>
      <c r="D287" s="81"/>
      <c r="I287" s="81"/>
    </row>
    <row r="288" spans="2:9" x14ac:dyDescent="0.2">
      <c r="B288" s="81"/>
      <c r="C288" s="81"/>
      <c r="D288" s="81"/>
      <c r="I288" s="81"/>
    </row>
    <row r="289" spans="2:9" x14ac:dyDescent="0.2">
      <c r="B289" s="81"/>
      <c r="C289" s="81"/>
      <c r="D289" s="81"/>
      <c r="I289" s="81"/>
    </row>
    <row r="290" spans="2:9" x14ac:dyDescent="0.2">
      <c r="B290" s="81"/>
      <c r="C290" s="81"/>
      <c r="D290" s="81"/>
      <c r="I290" s="81"/>
    </row>
    <row r="291" spans="2:9" x14ac:dyDescent="0.2">
      <c r="B291" s="81"/>
      <c r="C291" s="81"/>
      <c r="D291" s="81"/>
      <c r="I291" s="81"/>
    </row>
    <row r="292" spans="2:9" x14ac:dyDescent="0.2">
      <c r="B292" s="81"/>
      <c r="C292" s="81"/>
      <c r="D292" s="81"/>
      <c r="I292" s="81"/>
    </row>
    <row r="293" spans="2:9" x14ac:dyDescent="0.2">
      <c r="B293" s="81"/>
      <c r="C293" s="81"/>
      <c r="D293" s="81"/>
      <c r="I293" s="81"/>
    </row>
    <row r="294" spans="2:9" x14ac:dyDescent="0.2">
      <c r="B294" s="81"/>
      <c r="C294" s="81"/>
      <c r="D294" s="81"/>
      <c r="I294" s="81"/>
    </row>
    <row r="295" spans="2:9" x14ac:dyDescent="0.2">
      <c r="B295" s="81"/>
      <c r="C295" s="81"/>
      <c r="D295" s="81"/>
      <c r="I295" s="81"/>
    </row>
    <row r="296" spans="2:9" x14ac:dyDescent="0.2">
      <c r="B296" s="81"/>
      <c r="C296" s="81"/>
      <c r="D296" s="81"/>
      <c r="I296" s="81"/>
    </row>
    <row r="297" spans="2:9" x14ac:dyDescent="0.2">
      <c r="B297" s="81"/>
      <c r="C297" s="81"/>
      <c r="D297" s="81"/>
      <c r="I297" s="81"/>
    </row>
    <row r="298" spans="2:9" x14ac:dyDescent="0.2">
      <c r="B298" s="81"/>
      <c r="C298" s="81"/>
      <c r="D298" s="81"/>
      <c r="I298" s="81"/>
    </row>
    <row r="299" spans="2:9" x14ac:dyDescent="0.2">
      <c r="B299" s="81"/>
      <c r="C299" s="81"/>
      <c r="D299" s="81"/>
      <c r="I299" s="81"/>
    </row>
    <row r="300" spans="2:9" x14ac:dyDescent="0.2">
      <c r="B300" s="81"/>
      <c r="C300" s="81"/>
      <c r="D300" s="81"/>
      <c r="I300" s="81"/>
    </row>
    <row r="301" spans="2:9" x14ac:dyDescent="0.2">
      <c r="B301" s="81"/>
      <c r="C301" s="81"/>
      <c r="D301" s="81"/>
      <c r="I301" s="81"/>
    </row>
    <row r="302" spans="2:9" x14ac:dyDescent="0.2">
      <c r="B302" s="81"/>
      <c r="C302" s="81"/>
      <c r="D302" s="81"/>
      <c r="I302" s="81"/>
    </row>
    <row r="303" spans="2:9" x14ac:dyDescent="0.2">
      <c r="B303" s="81"/>
      <c r="C303" s="81"/>
      <c r="D303" s="81"/>
      <c r="I303" s="81"/>
    </row>
    <row r="304" spans="2:9" x14ac:dyDescent="0.2">
      <c r="B304" s="81"/>
      <c r="C304" s="81"/>
      <c r="D304" s="81"/>
      <c r="I304" s="81"/>
    </row>
    <row r="305" spans="2:9" x14ac:dyDescent="0.2">
      <c r="B305" s="81"/>
      <c r="C305" s="81"/>
      <c r="D305" s="81"/>
      <c r="I305" s="81"/>
    </row>
    <row r="306" spans="2:9" x14ac:dyDescent="0.2">
      <c r="B306" s="81"/>
      <c r="C306" s="81"/>
      <c r="D306" s="81"/>
      <c r="I306" s="81"/>
    </row>
    <row r="307" spans="2:9" x14ac:dyDescent="0.2">
      <c r="B307" s="81"/>
      <c r="C307" s="81"/>
      <c r="D307" s="81"/>
      <c r="I307" s="81"/>
    </row>
    <row r="308" spans="2:9" x14ac:dyDescent="0.2">
      <c r="B308" s="81"/>
      <c r="C308" s="81"/>
      <c r="D308" s="81"/>
      <c r="I308" s="81"/>
    </row>
    <row r="309" spans="2:9" x14ac:dyDescent="0.2">
      <c r="B309" s="81"/>
      <c r="C309" s="81"/>
      <c r="D309" s="81"/>
      <c r="I309" s="81"/>
    </row>
    <row r="310" spans="2:9" x14ac:dyDescent="0.2">
      <c r="B310" s="81"/>
      <c r="C310" s="81"/>
      <c r="D310" s="81"/>
      <c r="I310" s="81"/>
    </row>
    <row r="311" spans="2:9" x14ac:dyDescent="0.2">
      <c r="B311" s="81"/>
      <c r="C311" s="81"/>
      <c r="D311" s="81"/>
      <c r="I311" s="81"/>
    </row>
    <row r="312" spans="2:9" x14ac:dyDescent="0.2">
      <c r="B312" s="81"/>
      <c r="C312" s="81"/>
      <c r="D312" s="81"/>
      <c r="I312" s="81"/>
    </row>
    <row r="313" spans="2:9" x14ac:dyDescent="0.2">
      <c r="B313" s="81"/>
      <c r="C313" s="81"/>
      <c r="D313" s="81"/>
      <c r="I313" s="81"/>
    </row>
    <row r="314" spans="2:9" x14ac:dyDescent="0.2">
      <c r="B314" s="81"/>
      <c r="C314" s="81"/>
      <c r="D314" s="81"/>
      <c r="I314" s="81"/>
    </row>
    <row r="315" spans="2:9" x14ac:dyDescent="0.2">
      <c r="B315" s="81"/>
      <c r="C315" s="81"/>
      <c r="D315" s="81"/>
      <c r="I315" s="81"/>
    </row>
    <row r="316" spans="2:9" x14ac:dyDescent="0.2">
      <c r="B316" s="81"/>
      <c r="C316" s="81"/>
      <c r="D316" s="81"/>
      <c r="I316" s="81"/>
    </row>
    <row r="317" spans="2:9" x14ac:dyDescent="0.2">
      <c r="B317" s="81"/>
      <c r="C317" s="81"/>
      <c r="D317" s="81"/>
      <c r="I317" s="81"/>
    </row>
    <row r="318" spans="2:9" x14ac:dyDescent="0.2">
      <c r="B318" s="81"/>
      <c r="C318" s="81"/>
      <c r="D318" s="81"/>
      <c r="I318" s="81"/>
    </row>
    <row r="319" spans="2:9" x14ac:dyDescent="0.2">
      <c r="B319" s="81"/>
      <c r="C319" s="81"/>
      <c r="D319" s="81"/>
      <c r="I319" s="81"/>
    </row>
    <row r="320" spans="2:9" x14ac:dyDescent="0.2">
      <c r="B320" s="81"/>
      <c r="C320" s="81"/>
      <c r="D320" s="81"/>
      <c r="I320" s="81"/>
    </row>
    <row r="321" spans="2:9" x14ac:dyDescent="0.2">
      <c r="B321" s="81"/>
      <c r="C321" s="81"/>
      <c r="D321" s="81"/>
      <c r="I321" s="81"/>
    </row>
    <row r="322" spans="2:9" x14ac:dyDescent="0.2">
      <c r="B322" s="81"/>
      <c r="C322" s="81"/>
      <c r="D322" s="81"/>
      <c r="I322" s="81"/>
    </row>
    <row r="323" spans="2:9" x14ac:dyDescent="0.2">
      <c r="B323" s="81"/>
      <c r="C323" s="81"/>
      <c r="D323" s="81"/>
      <c r="I323" s="81"/>
    </row>
    <row r="324" spans="2:9" x14ac:dyDescent="0.2">
      <c r="B324" s="81"/>
      <c r="C324" s="81"/>
      <c r="D324" s="81"/>
      <c r="I324" s="81"/>
    </row>
    <row r="325" spans="2:9" x14ac:dyDescent="0.2">
      <c r="B325" s="81"/>
      <c r="C325" s="81"/>
      <c r="D325" s="81"/>
      <c r="I325" s="81"/>
    </row>
    <row r="326" spans="2:9" x14ac:dyDescent="0.2">
      <c r="B326" s="81"/>
      <c r="C326" s="81"/>
      <c r="D326" s="81"/>
      <c r="I326" s="81"/>
    </row>
    <row r="327" spans="2:9" x14ac:dyDescent="0.2">
      <c r="B327" s="81"/>
      <c r="C327" s="81"/>
      <c r="D327" s="81"/>
      <c r="I327" s="81"/>
    </row>
    <row r="328" spans="2:9" x14ac:dyDescent="0.2">
      <c r="B328" s="81"/>
      <c r="C328" s="81"/>
      <c r="D328" s="81"/>
      <c r="I328" s="81"/>
    </row>
    <row r="329" spans="2:9" x14ac:dyDescent="0.2">
      <c r="B329" s="81"/>
      <c r="C329" s="81"/>
      <c r="D329" s="81"/>
      <c r="I329" s="81"/>
    </row>
    <row r="330" spans="2:9" x14ac:dyDescent="0.2">
      <c r="B330" s="81"/>
      <c r="C330" s="81"/>
      <c r="D330" s="81"/>
      <c r="I330" s="81"/>
    </row>
    <row r="331" spans="2:9" x14ac:dyDescent="0.2">
      <c r="B331" s="81"/>
      <c r="C331" s="81"/>
      <c r="D331" s="81"/>
      <c r="I331" s="81"/>
    </row>
    <row r="332" spans="2:9" x14ac:dyDescent="0.2">
      <c r="B332" s="81"/>
      <c r="C332" s="81"/>
      <c r="D332" s="81"/>
      <c r="I332" s="81"/>
    </row>
    <row r="333" spans="2:9" x14ac:dyDescent="0.2">
      <c r="B333" s="81"/>
      <c r="C333" s="81"/>
      <c r="D333" s="81"/>
      <c r="I333" s="81"/>
    </row>
    <row r="334" spans="2:9" x14ac:dyDescent="0.2">
      <c r="B334" s="81"/>
      <c r="C334" s="81"/>
      <c r="D334" s="81"/>
      <c r="I334" s="81"/>
    </row>
    <row r="335" spans="2:9" x14ac:dyDescent="0.2">
      <c r="B335" s="81"/>
      <c r="C335" s="81"/>
      <c r="D335" s="81"/>
      <c r="I335" s="81"/>
    </row>
    <row r="336" spans="2:9" x14ac:dyDescent="0.2">
      <c r="B336" s="81"/>
      <c r="C336" s="81"/>
      <c r="D336" s="81"/>
      <c r="I336" s="81"/>
    </row>
    <row r="337" spans="2:9" x14ac:dyDescent="0.2">
      <c r="B337" s="81"/>
      <c r="C337" s="81"/>
      <c r="D337" s="81"/>
      <c r="I337" s="81"/>
    </row>
    <row r="338" spans="2:9" x14ac:dyDescent="0.2">
      <c r="B338" s="81"/>
      <c r="C338" s="81"/>
      <c r="D338" s="81"/>
      <c r="I338" s="81"/>
    </row>
    <row r="339" spans="2:9" x14ac:dyDescent="0.2">
      <c r="B339" s="81"/>
      <c r="C339" s="81"/>
      <c r="D339" s="81"/>
      <c r="I339" s="81"/>
    </row>
    <row r="340" spans="2:9" x14ac:dyDescent="0.2">
      <c r="B340" s="81"/>
      <c r="C340" s="81"/>
      <c r="D340" s="81"/>
      <c r="I340" s="81"/>
    </row>
    <row r="341" spans="2:9" x14ac:dyDescent="0.2">
      <c r="B341" s="81"/>
      <c r="C341" s="81"/>
      <c r="D341" s="81"/>
      <c r="I341" s="81"/>
    </row>
    <row r="342" spans="2:9" x14ac:dyDescent="0.2">
      <c r="B342" s="81"/>
      <c r="C342" s="81"/>
      <c r="D342" s="81"/>
      <c r="I342" s="81"/>
    </row>
    <row r="343" spans="2:9" x14ac:dyDescent="0.2">
      <c r="B343" s="81"/>
      <c r="C343" s="81"/>
      <c r="D343" s="81"/>
      <c r="I343" s="81"/>
    </row>
    <row r="344" spans="2:9" x14ac:dyDescent="0.2">
      <c r="B344" s="81"/>
      <c r="C344" s="81"/>
      <c r="D344" s="81"/>
      <c r="I344" s="81"/>
    </row>
    <row r="345" spans="2:9" x14ac:dyDescent="0.2">
      <c r="B345" s="81"/>
      <c r="C345" s="81"/>
      <c r="D345" s="81"/>
      <c r="I345" s="81"/>
    </row>
    <row r="346" spans="2:9" x14ac:dyDescent="0.2">
      <c r="B346" s="81"/>
      <c r="C346" s="81"/>
      <c r="D346" s="81"/>
      <c r="I346" s="81"/>
    </row>
    <row r="347" spans="2:9" x14ac:dyDescent="0.2">
      <c r="B347" s="81"/>
      <c r="C347" s="81"/>
      <c r="D347" s="81"/>
      <c r="I347" s="81"/>
    </row>
    <row r="348" spans="2:9" x14ac:dyDescent="0.2">
      <c r="B348" s="81"/>
      <c r="C348" s="81"/>
      <c r="D348" s="81"/>
      <c r="I348" s="81"/>
    </row>
    <row r="349" spans="2:9" x14ac:dyDescent="0.2">
      <c r="B349" s="81"/>
      <c r="C349" s="81"/>
      <c r="D349" s="81"/>
      <c r="I349" s="81"/>
    </row>
    <row r="350" spans="2:9" x14ac:dyDescent="0.2">
      <c r="B350" s="81"/>
      <c r="C350" s="81"/>
      <c r="D350" s="81"/>
      <c r="I350" s="81"/>
    </row>
    <row r="351" spans="2:9" x14ac:dyDescent="0.2">
      <c r="B351" s="81"/>
      <c r="C351" s="81"/>
      <c r="D351" s="81"/>
      <c r="I351" s="81"/>
    </row>
    <row r="352" spans="2:9" x14ac:dyDescent="0.2">
      <c r="B352" s="81"/>
      <c r="C352" s="81"/>
      <c r="D352" s="81"/>
      <c r="I352" s="81"/>
    </row>
    <row r="353" spans="2:9" x14ac:dyDescent="0.2">
      <c r="B353" s="81"/>
      <c r="C353" s="81"/>
      <c r="D353" s="81"/>
      <c r="I353" s="81"/>
    </row>
    <row r="354" spans="2:9" x14ac:dyDescent="0.2">
      <c r="B354" s="81"/>
      <c r="C354" s="81"/>
      <c r="D354" s="81"/>
      <c r="I354" s="81"/>
    </row>
    <row r="355" spans="2:9" x14ac:dyDescent="0.2">
      <c r="B355" s="81"/>
      <c r="C355" s="81"/>
      <c r="D355" s="81"/>
      <c r="I355" s="81"/>
    </row>
    <row r="356" spans="2:9" x14ac:dyDescent="0.2">
      <c r="B356" s="81"/>
      <c r="C356" s="81"/>
      <c r="D356" s="81"/>
      <c r="I356" s="81"/>
    </row>
    <row r="357" spans="2:9" x14ac:dyDescent="0.2">
      <c r="B357" s="81"/>
      <c r="C357" s="81"/>
      <c r="D357" s="81"/>
      <c r="I357" s="81"/>
    </row>
    <row r="358" spans="2:9" x14ac:dyDescent="0.2">
      <c r="B358" s="81"/>
      <c r="C358" s="81"/>
      <c r="D358" s="81"/>
      <c r="I358" s="81"/>
    </row>
    <row r="359" spans="2:9" x14ac:dyDescent="0.2">
      <c r="B359" s="81"/>
      <c r="C359" s="81"/>
      <c r="D359" s="81"/>
      <c r="I359" s="81"/>
    </row>
    <row r="360" spans="2:9" x14ac:dyDescent="0.2">
      <c r="B360" s="81"/>
      <c r="C360" s="81"/>
      <c r="D360" s="81"/>
      <c r="I360" s="81"/>
    </row>
    <row r="361" spans="2:9" x14ac:dyDescent="0.2">
      <c r="B361" s="81"/>
      <c r="C361" s="81"/>
      <c r="D361" s="81"/>
      <c r="I361" s="81"/>
    </row>
    <row r="362" spans="2:9" x14ac:dyDescent="0.2">
      <c r="B362" s="81"/>
      <c r="C362" s="81"/>
      <c r="D362" s="81"/>
      <c r="I362" s="81"/>
    </row>
    <row r="363" spans="2:9" x14ac:dyDescent="0.2">
      <c r="B363" s="81"/>
      <c r="C363" s="81"/>
      <c r="D363" s="81"/>
      <c r="I363" s="81"/>
    </row>
    <row r="364" spans="2:9" x14ac:dyDescent="0.2">
      <c r="B364" s="81"/>
      <c r="C364" s="81"/>
      <c r="D364" s="81"/>
      <c r="I364" s="81"/>
    </row>
    <row r="365" spans="2:9" x14ac:dyDescent="0.2">
      <c r="B365" s="81"/>
      <c r="C365" s="81"/>
      <c r="D365" s="81"/>
      <c r="I365" s="81"/>
    </row>
    <row r="366" spans="2:9" x14ac:dyDescent="0.2">
      <c r="B366" s="81"/>
      <c r="C366" s="81"/>
      <c r="D366" s="81"/>
      <c r="I366" s="81"/>
    </row>
    <row r="367" spans="2:9" x14ac:dyDescent="0.2">
      <c r="B367" s="81"/>
      <c r="C367" s="81"/>
      <c r="D367" s="81"/>
      <c r="I367" s="81"/>
    </row>
    <row r="368" spans="2:9" x14ac:dyDescent="0.2">
      <c r="B368" s="81"/>
      <c r="C368" s="81"/>
      <c r="D368" s="81"/>
      <c r="I368" s="81"/>
    </row>
    <row r="369" spans="2:9" x14ac:dyDescent="0.2">
      <c r="B369" s="81"/>
      <c r="C369" s="81"/>
      <c r="D369" s="81"/>
      <c r="I369" s="81"/>
    </row>
    <row r="370" spans="2:9" x14ac:dyDescent="0.2">
      <c r="B370" s="81"/>
      <c r="C370" s="81"/>
      <c r="D370" s="81"/>
      <c r="I370" s="81"/>
    </row>
    <row r="371" spans="2:9" x14ac:dyDescent="0.2">
      <c r="B371" s="81"/>
      <c r="C371" s="81"/>
      <c r="D371" s="81"/>
      <c r="I371" s="81"/>
    </row>
    <row r="372" spans="2:9" x14ac:dyDescent="0.2">
      <c r="B372" s="81"/>
      <c r="C372" s="81"/>
      <c r="D372" s="81"/>
      <c r="I372" s="81"/>
    </row>
    <row r="373" spans="2:9" x14ac:dyDescent="0.2">
      <c r="B373" s="81"/>
      <c r="C373" s="81"/>
      <c r="D373" s="81"/>
      <c r="I373" s="81"/>
    </row>
    <row r="374" spans="2:9" x14ac:dyDescent="0.2">
      <c r="B374" s="81"/>
      <c r="C374" s="81"/>
      <c r="D374" s="81"/>
      <c r="I374" s="81"/>
    </row>
    <row r="375" spans="2:9" x14ac:dyDescent="0.2">
      <c r="B375" s="81"/>
      <c r="C375" s="81"/>
      <c r="D375" s="81"/>
      <c r="I375" s="81"/>
    </row>
    <row r="376" spans="2:9" x14ac:dyDescent="0.2">
      <c r="B376" s="81"/>
      <c r="C376" s="81"/>
      <c r="D376" s="81"/>
      <c r="I376" s="81"/>
    </row>
    <row r="377" spans="2:9" x14ac:dyDescent="0.2">
      <c r="B377" s="81"/>
      <c r="C377" s="81"/>
      <c r="D377" s="81"/>
      <c r="I377" s="81"/>
    </row>
    <row r="378" spans="2:9" x14ac:dyDescent="0.2">
      <c r="B378" s="81"/>
      <c r="C378" s="81"/>
      <c r="D378" s="81"/>
      <c r="I378" s="81"/>
    </row>
    <row r="379" spans="2:9" x14ac:dyDescent="0.2">
      <c r="B379" s="81"/>
      <c r="C379" s="81"/>
      <c r="D379" s="81"/>
      <c r="I379" s="81"/>
    </row>
    <row r="380" spans="2:9" x14ac:dyDescent="0.2">
      <c r="B380" s="81"/>
      <c r="C380" s="81"/>
      <c r="D380" s="81"/>
      <c r="I380" s="81"/>
    </row>
    <row r="381" spans="2:9" x14ac:dyDescent="0.2">
      <c r="B381" s="81"/>
      <c r="C381" s="81"/>
      <c r="D381" s="81"/>
      <c r="I381" s="81"/>
    </row>
    <row r="382" spans="2:9" x14ac:dyDescent="0.2">
      <c r="B382" s="81"/>
      <c r="C382" s="81"/>
      <c r="D382" s="81"/>
      <c r="I382" s="81"/>
    </row>
    <row r="383" spans="2:9" x14ac:dyDescent="0.2">
      <c r="B383" s="81"/>
      <c r="C383" s="81"/>
      <c r="D383" s="81"/>
      <c r="I383" s="81"/>
    </row>
    <row r="384" spans="2:9" x14ac:dyDescent="0.2">
      <c r="B384" s="81"/>
      <c r="C384" s="81"/>
      <c r="D384" s="81"/>
      <c r="I384" s="81"/>
    </row>
    <row r="385" spans="2:9" x14ac:dyDescent="0.2">
      <c r="B385" s="81"/>
      <c r="C385" s="81"/>
      <c r="D385" s="81"/>
      <c r="I385" s="81"/>
    </row>
    <row r="386" spans="2:9" x14ac:dyDescent="0.2">
      <c r="B386" s="81"/>
      <c r="C386" s="81"/>
      <c r="D386" s="81"/>
      <c r="I386" s="81"/>
    </row>
    <row r="387" spans="2:9" x14ac:dyDescent="0.2">
      <c r="B387" s="81"/>
      <c r="C387" s="81"/>
      <c r="D387" s="81"/>
      <c r="I387" s="81"/>
    </row>
    <row r="388" spans="2:9" x14ac:dyDescent="0.2">
      <c r="B388" s="81"/>
      <c r="C388" s="81"/>
      <c r="D388" s="81"/>
      <c r="I388" s="81"/>
    </row>
    <row r="389" spans="2:9" x14ac:dyDescent="0.2">
      <c r="B389" s="81"/>
      <c r="C389" s="81"/>
      <c r="D389" s="81"/>
      <c r="I389" s="81"/>
    </row>
    <row r="390" spans="2:9" x14ac:dyDescent="0.2">
      <c r="B390" s="81"/>
      <c r="C390" s="81"/>
      <c r="D390" s="81"/>
      <c r="I390" s="81"/>
    </row>
    <row r="391" spans="2:9" x14ac:dyDescent="0.2">
      <c r="B391" s="81"/>
      <c r="C391" s="81"/>
      <c r="D391" s="81"/>
      <c r="I391" s="81"/>
    </row>
    <row r="392" spans="2:9" x14ac:dyDescent="0.2">
      <c r="B392" s="81"/>
      <c r="C392" s="81"/>
      <c r="D392" s="81"/>
      <c r="I392" s="81"/>
    </row>
    <row r="393" spans="2:9" x14ac:dyDescent="0.2">
      <c r="B393" s="81"/>
      <c r="C393" s="81"/>
      <c r="D393" s="81"/>
      <c r="I393" s="81"/>
    </row>
    <row r="394" spans="2:9" x14ac:dyDescent="0.2">
      <c r="B394" s="81"/>
      <c r="C394" s="81"/>
      <c r="D394" s="81"/>
      <c r="I394" s="81"/>
    </row>
  </sheetData>
  <sortState ref="A90:BG127">
    <sortCondition ref="C90:C127"/>
  </sortState>
  <printOptions horizontalCentered="1"/>
  <pageMargins left="0.27559055118110237" right="0.27559055118110237" top="0.19685039370078741" bottom="0.6692913385826772" header="0.11811023622047245" footer="0.19685039370078741"/>
  <pageSetup paperSize="9" orientation="landscape" horizontalDpi="300" verticalDpi="300" r:id="rId1"/>
  <headerFooter alignWithMargins="0">
    <oddFooter>&amp;L&amp;"Arial,מודגש"&amp;11&amp;P+35
&amp;C&amp;"Arial,מודגש"&amp;12ועדה 2-2018 פרוטוקול
תחום בריאות ורווחה</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9"/>
  <sheetViews>
    <sheetView rightToLeft="1" view="pageBreakPreview" zoomScaleNormal="100" zoomScaleSheetLayoutView="100" workbookViewId="0">
      <pane ySplit="6" topLeftCell="A7" activePane="bottomLeft" state="frozen"/>
      <selection pane="bottomLeft" activeCell="C6" sqref="C6"/>
    </sheetView>
  </sheetViews>
  <sheetFormatPr defaultColWidth="12.42578125" defaultRowHeight="12.75" x14ac:dyDescent="0.2"/>
  <cols>
    <col min="1" max="1" width="4.85546875" style="29" bestFit="1" customWidth="1"/>
    <col min="2" max="2" width="6.85546875" style="78" customWidth="1"/>
    <col min="3" max="3" width="14.28515625" style="82" customWidth="1"/>
    <col min="4" max="4" width="9.28515625" style="82" customWidth="1"/>
    <col min="5" max="5" width="8.42578125" style="81" customWidth="1"/>
    <col min="6" max="6" width="7.28515625" style="81" customWidth="1"/>
    <col min="7" max="7" width="5" style="81" customWidth="1"/>
    <col min="8" max="8" width="6" style="81" customWidth="1"/>
    <col min="9" max="9" width="16.42578125" style="82" customWidth="1"/>
    <col min="10" max="10" width="8.7109375" style="81" customWidth="1"/>
    <col min="11" max="11" width="9.5703125" style="81" customWidth="1"/>
    <col min="12" max="13" width="9.85546875" style="81" customWidth="1"/>
    <col min="14" max="16" width="24.42578125" style="81" customWidth="1"/>
    <col min="17" max="17" width="9.42578125" style="81" customWidth="1"/>
    <col min="18" max="18" width="9.28515625" style="81" customWidth="1"/>
    <col min="19" max="21" width="12.42578125" style="81" customWidth="1"/>
    <col min="22" max="22" width="9.28515625" style="81" customWidth="1"/>
    <col min="23" max="23" width="12.42578125" style="81" customWidth="1"/>
    <col min="24" max="24" width="9.28515625" style="81" customWidth="1"/>
    <col min="25" max="26" width="12.42578125" style="81" customWidth="1"/>
    <col min="27" max="27" width="9.28515625" style="81" customWidth="1"/>
    <col min="28" max="31" width="12.28515625" style="81" customWidth="1"/>
    <col min="32" max="32" width="9.28515625" style="81" customWidth="1"/>
    <col min="33" max="35" width="12.28515625" style="81" customWidth="1"/>
    <col min="36" max="36" width="9.28515625" style="81" customWidth="1"/>
    <col min="37" max="39" width="12.28515625" style="81" customWidth="1"/>
    <col min="40" max="40" width="9.28515625" style="81" customWidth="1"/>
    <col min="41" max="42" width="11.140625" style="81" customWidth="1"/>
    <col min="43" max="43" width="9.28515625" style="81" customWidth="1"/>
    <col min="44" max="45" width="12.28515625" style="81" customWidth="1"/>
    <col min="46" max="46" width="9.28515625" style="81" customWidth="1"/>
    <col min="47" max="49" width="12.28515625" style="81" customWidth="1"/>
    <col min="50" max="50" width="9.28515625" style="81" customWidth="1"/>
    <col min="51" max="53" width="12.42578125" style="81" customWidth="1"/>
    <col min="54" max="54" width="9.28515625" style="81" customWidth="1"/>
    <col min="55" max="16384" width="12.42578125" style="81"/>
  </cols>
  <sheetData>
    <row r="1" spans="1:53" s="45" customFormat="1" ht="12" x14ac:dyDescent="0.2">
      <c r="A1" s="40"/>
      <c r="B1" s="43"/>
      <c r="C1" s="42"/>
      <c r="D1" s="43"/>
      <c r="F1" s="47"/>
      <c r="G1" s="46"/>
      <c r="I1" s="40"/>
      <c r="J1" s="42"/>
    </row>
    <row r="2" spans="1:53" s="45" customFormat="1" ht="12" x14ac:dyDescent="0.2">
      <c r="A2" s="40"/>
      <c r="B2" s="43"/>
      <c r="C2" s="49"/>
      <c r="D2" s="43"/>
      <c r="F2" s="47"/>
      <c r="G2" s="46"/>
      <c r="I2" s="40"/>
      <c r="J2" s="42"/>
    </row>
    <row r="3" spans="1:53" s="45" customFormat="1" ht="12" x14ac:dyDescent="0.2">
      <c r="A3" s="40"/>
      <c r="B3" s="43"/>
      <c r="C3" s="42"/>
      <c r="D3" s="40"/>
      <c r="F3" s="47"/>
      <c r="G3" s="50"/>
      <c r="I3" s="40"/>
      <c r="J3" s="42"/>
    </row>
    <row r="4" spans="1:53" s="45" customFormat="1" ht="12" x14ac:dyDescent="0.2">
      <c r="A4" s="40"/>
      <c r="B4" s="43"/>
      <c r="C4" s="49"/>
      <c r="D4" s="43"/>
      <c r="E4" s="44"/>
      <c r="F4" s="52"/>
      <c r="G4" s="46"/>
      <c r="H4" s="44"/>
      <c r="I4" s="43"/>
      <c r="J4" s="49"/>
    </row>
    <row r="5" spans="1:53" s="65" customFormat="1" ht="15" x14ac:dyDescent="0.2">
      <c r="A5" s="53"/>
      <c r="B5" s="83" t="s">
        <v>73</v>
      </c>
      <c r="C5" s="84" t="s">
        <v>152</v>
      </c>
      <c r="D5" s="56"/>
      <c r="E5" s="61" t="s">
        <v>341</v>
      </c>
      <c r="F5" s="62"/>
      <c r="G5" s="58"/>
      <c r="H5" s="57"/>
      <c r="I5" s="59"/>
      <c r="J5" s="85"/>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row>
    <row r="6" spans="1:53" s="64" customFormat="1" ht="56.25" x14ac:dyDescent="0.2">
      <c r="A6" s="64" t="s">
        <v>7</v>
      </c>
      <c r="B6" s="23" t="s">
        <v>75</v>
      </c>
      <c r="C6" s="23" t="s">
        <v>1</v>
      </c>
      <c r="D6" s="23" t="s">
        <v>2</v>
      </c>
      <c r="E6" s="69" t="s">
        <v>76</v>
      </c>
      <c r="F6" s="70" t="s">
        <v>77</v>
      </c>
      <c r="G6" s="86" t="s">
        <v>150</v>
      </c>
      <c r="H6" s="67" t="s">
        <v>3</v>
      </c>
      <c r="I6" s="68" t="s">
        <v>71</v>
      </c>
      <c r="J6" s="87" t="s">
        <v>333</v>
      </c>
      <c r="K6" s="14"/>
    </row>
    <row r="7" spans="1:53" ht="36" x14ac:dyDescent="0.2">
      <c r="A7" s="29">
        <v>1</v>
      </c>
      <c r="B7" s="88" t="s">
        <v>153</v>
      </c>
      <c r="C7" s="30" t="s">
        <v>154</v>
      </c>
      <c r="D7" s="31">
        <v>580177863</v>
      </c>
      <c r="E7" s="32">
        <v>20000</v>
      </c>
      <c r="F7" s="33">
        <v>30000</v>
      </c>
      <c r="G7" s="58"/>
      <c r="H7" s="33">
        <v>0</v>
      </c>
      <c r="I7" s="74" t="s">
        <v>7</v>
      </c>
      <c r="J7" s="35">
        <f>H7+F7+E7</f>
        <v>50000</v>
      </c>
    </row>
    <row r="8" spans="1:53" ht="36" x14ac:dyDescent="0.2">
      <c r="A8" s="29">
        <f>A7+1</f>
        <v>2</v>
      </c>
      <c r="B8" s="101"/>
      <c r="C8" s="30" t="s">
        <v>155</v>
      </c>
      <c r="D8" s="31">
        <v>580020238</v>
      </c>
      <c r="E8" s="32">
        <v>0</v>
      </c>
      <c r="F8" s="33"/>
      <c r="G8" s="58"/>
      <c r="H8" s="33">
        <v>0</v>
      </c>
      <c r="I8" s="74" t="s">
        <v>156</v>
      </c>
      <c r="J8" s="35">
        <f t="shared" ref="J8:J66" si="0">H8+F8+E8</f>
        <v>0</v>
      </c>
    </row>
    <row r="9" spans="1:53" ht="24" x14ac:dyDescent="0.2">
      <c r="A9" s="29">
        <f>A8+1</f>
        <v>3</v>
      </c>
      <c r="B9" s="101"/>
      <c r="C9" s="30" t="s">
        <v>157</v>
      </c>
      <c r="D9" s="31">
        <v>515262160</v>
      </c>
      <c r="E9" s="32">
        <v>24615</v>
      </c>
      <c r="F9" s="33">
        <v>0</v>
      </c>
      <c r="G9" s="58"/>
      <c r="H9" s="33">
        <v>0</v>
      </c>
      <c r="I9" s="74" t="s">
        <v>7</v>
      </c>
      <c r="J9" s="35">
        <f t="shared" si="0"/>
        <v>24615</v>
      </c>
    </row>
    <row r="10" spans="1:53" ht="22.5" customHeight="1" x14ac:dyDescent="0.2">
      <c r="A10" s="29">
        <f t="shared" ref="A10:A11" si="1">A9+1</f>
        <v>4</v>
      </c>
      <c r="B10" s="101"/>
      <c r="C10" s="30" t="s">
        <v>159</v>
      </c>
      <c r="D10" s="31">
        <v>580492569</v>
      </c>
      <c r="E10" s="32">
        <v>26155</v>
      </c>
      <c r="F10" s="33">
        <v>0</v>
      </c>
      <c r="G10" s="58"/>
      <c r="H10" s="33">
        <v>0</v>
      </c>
      <c r="I10" s="74" t="s">
        <v>7</v>
      </c>
      <c r="J10" s="35">
        <f t="shared" si="0"/>
        <v>26155</v>
      </c>
    </row>
    <row r="11" spans="1:53" ht="31.5" x14ac:dyDescent="0.2">
      <c r="A11" s="29">
        <f t="shared" si="1"/>
        <v>5</v>
      </c>
      <c r="B11" s="101"/>
      <c r="C11" s="30" t="s">
        <v>160</v>
      </c>
      <c r="D11" s="31">
        <v>580610632</v>
      </c>
      <c r="E11" s="32">
        <v>0</v>
      </c>
      <c r="F11" s="33">
        <v>0</v>
      </c>
      <c r="G11" s="58"/>
      <c r="H11" s="33">
        <v>0</v>
      </c>
      <c r="I11" s="74" t="s">
        <v>156</v>
      </c>
      <c r="J11" s="35">
        <f t="shared" si="0"/>
        <v>0</v>
      </c>
    </row>
    <row r="12" spans="1:53" ht="22.5" customHeight="1" x14ac:dyDescent="0.2">
      <c r="A12" s="29">
        <v>6</v>
      </c>
      <c r="B12" s="101"/>
      <c r="C12" s="30" t="s">
        <v>161</v>
      </c>
      <c r="D12" s="31">
        <v>580383909</v>
      </c>
      <c r="E12" s="32">
        <v>27692</v>
      </c>
      <c r="F12" s="33">
        <v>5907</v>
      </c>
      <c r="G12" s="58">
        <v>0.33</v>
      </c>
      <c r="H12" s="33">
        <v>0</v>
      </c>
      <c r="I12" s="74" t="s">
        <v>7</v>
      </c>
      <c r="J12" s="35">
        <f t="shared" si="0"/>
        <v>33599</v>
      </c>
    </row>
    <row r="13" spans="1:53" ht="22.5" customHeight="1" x14ac:dyDescent="0.2">
      <c r="A13" s="29">
        <f t="shared" ref="A13:A14" si="2">A12+1</f>
        <v>7</v>
      </c>
      <c r="B13" s="101"/>
      <c r="C13" s="30" t="s">
        <v>162</v>
      </c>
      <c r="D13" s="31">
        <v>580431922</v>
      </c>
      <c r="E13" s="32">
        <v>20000</v>
      </c>
      <c r="F13" s="33">
        <v>0</v>
      </c>
      <c r="G13" s="58"/>
      <c r="H13" s="33">
        <v>0</v>
      </c>
      <c r="I13" s="74" t="s">
        <v>7</v>
      </c>
      <c r="J13" s="35">
        <f t="shared" si="0"/>
        <v>20000</v>
      </c>
    </row>
    <row r="14" spans="1:53" ht="22.5" customHeight="1" x14ac:dyDescent="0.2">
      <c r="A14" s="29">
        <f t="shared" si="2"/>
        <v>8</v>
      </c>
      <c r="B14" s="101"/>
      <c r="C14" s="30" t="s">
        <v>163</v>
      </c>
      <c r="D14" s="31">
        <v>580237097</v>
      </c>
      <c r="E14" s="32">
        <v>21538</v>
      </c>
      <c r="F14" s="33">
        <v>11814</v>
      </c>
      <c r="G14" s="58">
        <v>0.33</v>
      </c>
      <c r="H14" s="33">
        <v>0</v>
      </c>
      <c r="I14" s="74" t="s">
        <v>7</v>
      </c>
      <c r="J14" s="35">
        <f t="shared" si="0"/>
        <v>33352</v>
      </c>
    </row>
    <row r="15" spans="1:53" ht="27.75" x14ac:dyDescent="0.2">
      <c r="B15" s="131" t="s">
        <v>332</v>
      </c>
      <c r="C15" s="90"/>
      <c r="D15" s="91"/>
      <c r="E15" s="92">
        <f>SUM(E7:E14)</f>
        <v>140000</v>
      </c>
      <c r="F15" s="93">
        <f>SUM(F7:F14)</f>
        <v>47721</v>
      </c>
      <c r="G15" s="94"/>
      <c r="H15" s="93">
        <f>SUM(H7:H14)</f>
        <v>0</v>
      </c>
      <c r="I15" s="96"/>
      <c r="J15" s="97">
        <f>SUM(J7:J14)</f>
        <v>187721</v>
      </c>
      <c r="K15" s="89"/>
    </row>
    <row r="16" spans="1:53" ht="22.5" x14ac:dyDescent="0.2">
      <c r="A16" s="29">
        <v>10</v>
      </c>
      <c r="B16" s="88" t="s">
        <v>164</v>
      </c>
      <c r="C16" s="30" t="s">
        <v>165</v>
      </c>
      <c r="D16" s="31">
        <v>580121895</v>
      </c>
      <c r="E16" s="32">
        <v>12500</v>
      </c>
      <c r="F16" s="33">
        <v>6661</v>
      </c>
      <c r="G16" s="58">
        <v>0.33</v>
      </c>
      <c r="H16" s="33">
        <v>0</v>
      </c>
      <c r="I16" s="74" t="s">
        <v>7</v>
      </c>
      <c r="J16" s="35">
        <f t="shared" si="0"/>
        <v>19161</v>
      </c>
    </row>
    <row r="17" spans="1:11" ht="36" x14ac:dyDescent="0.2">
      <c r="A17" s="29">
        <f>A16+1</f>
        <v>11</v>
      </c>
      <c r="B17" s="101"/>
      <c r="C17" s="30" t="s">
        <v>166</v>
      </c>
      <c r="D17" s="31">
        <v>580053296</v>
      </c>
      <c r="E17" s="32">
        <v>5000</v>
      </c>
      <c r="F17" s="33">
        <v>15144</v>
      </c>
      <c r="G17" s="58"/>
      <c r="H17" s="33">
        <v>0</v>
      </c>
      <c r="I17" s="74" t="s">
        <v>7</v>
      </c>
      <c r="J17" s="35">
        <f t="shared" si="0"/>
        <v>20144</v>
      </c>
    </row>
    <row r="18" spans="1:11" ht="24" x14ac:dyDescent="0.2">
      <c r="A18" s="29">
        <f t="shared" ref="A18:A20" si="3">A17+1</f>
        <v>12</v>
      </c>
      <c r="B18" s="101"/>
      <c r="C18" s="30" t="s">
        <v>167</v>
      </c>
      <c r="D18" s="31">
        <v>580000156</v>
      </c>
      <c r="E18" s="32">
        <v>5000</v>
      </c>
      <c r="F18" s="75">
        <v>170642</v>
      </c>
      <c r="G18" s="58">
        <v>0.33</v>
      </c>
      <c r="H18" s="33">
        <v>0</v>
      </c>
      <c r="I18" s="74" t="s">
        <v>7</v>
      </c>
      <c r="J18" s="35">
        <f t="shared" si="0"/>
        <v>175642</v>
      </c>
    </row>
    <row r="19" spans="1:11" ht="24" x14ac:dyDescent="0.2">
      <c r="A19" s="29">
        <f t="shared" si="3"/>
        <v>13</v>
      </c>
      <c r="B19" s="101"/>
      <c r="C19" s="30" t="s">
        <v>168</v>
      </c>
      <c r="D19" s="31">
        <v>580423895</v>
      </c>
      <c r="E19" s="32">
        <v>7500</v>
      </c>
      <c r="F19" s="33">
        <v>0</v>
      </c>
      <c r="G19" s="58"/>
      <c r="H19" s="33">
        <v>0</v>
      </c>
      <c r="I19" s="74" t="s">
        <v>7</v>
      </c>
      <c r="J19" s="35">
        <f t="shared" si="0"/>
        <v>7500</v>
      </c>
    </row>
    <row r="20" spans="1:11" ht="22.5" customHeight="1" x14ac:dyDescent="0.2">
      <c r="A20" s="29">
        <f t="shared" si="3"/>
        <v>14</v>
      </c>
      <c r="B20" s="101"/>
      <c r="C20" s="30" t="s">
        <v>169</v>
      </c>
      <c r="D20" s="31">
        <v>580176832</v>
      </c>
      <c r="E20" s="32">
        <v>55000</v>
      </c>
      <c r="F20" s="33">
        <v>0</v>
      </c>
      <c r="G20" s="58"/>
      <c r="H20" s="33">
        <v>0</v>
      </c>
      <c r="I20" s="74" t="s">
        <v>7</v>
      </c>
      <c r="J20" s="35">
        <f t="shared" si="0"/>
        <v>55000</v>
      </c>
    </row>
    <row r="21" spans="1:11" ht="33.75" x14ac:dyDescent="0.2">
      <c r="B21" s="103" t="s">
        <v>334</v>
      </c>
      <c r="C21" s="90"/>
      <c r="D21" s="91"/>
      <c r="E21" s="92">
        <f>SUM(E16:E20)</f>
        <v>85000</v>
      </c>
      <c r="F21" s="95">
        <f>SUM(F16:F20)</f>
        <v>192447</v>
      </c>
      <c r="G21" s="94"/>
      <c r="H21" s="93">
        <f>SUM(H16:H20)</f>
        <v>0</v>
      </c>
      <c r="I21" s="96"/>
      <c r="J21" s="97">
        <f>SUM(J16:J20)</f>
        <v>277447</v>
      </c>
      <c r="K21" s="89"/>
    </row>
    <row r="22" spans="1:11" ht="63" x14ac:dyDescent="0.2">
      <c r="A22" s="29">
        <f>A20+1</f>
        <v>15</v>
      </c>
      <c r="B22" s="132" t="s">
        <v>170</v>
      </c>
      <c r="C22" s="30" t="s">
        <v>16</v>
      </c>
      <c r="D22" s="31">
        <v>580132496</v>
      </c>
      <c r="E22" s="32">
        <v>4698</v>
      </c>
      <c r="F22" s="33">
        <v>0</v>
      </c>
      <c r="G22" s="58"/>
      <c r="H22" s="33">
        <v>0</v>
      </c>
      <c r="I22" s="74" t="s">
        <v>158</v>
      </c>
      <c r="J22" s="35">
        <f t="shared" si="0"/>
        <v>4698</v>
      </c>
    </row>
    <row r="23" spans="1:11" ht="42" x14ac:dyDescent="0.2">
      <c r="A23" s="29">
        <f>A22+1</f>
        <v>16</v>
      </c>
      <c r="B23" s="101"/>
      <c r="C23" s="30" t="s">
        <v>17</v>
      </c>
      <c r="D23" s="31">
        <v>580490373</v>
      </c>
      <c r="E23" s="32">
        <v>8222</v>
      </c>
      <c r="F23" s="33">
        <v>0</v>
      </c>
      <c r="G23" s="58"/>
      <c r="H23" s="33">
        <v>0</v>
      </c>
      <c r="I23" s="74" t="s">
        <v>172</v>
      </c>
      <c r="J23" s="35">
        <f t="shared" si="0"/>
        <v>8222</v>
      </c>
    </row>
    <row r="24" spans="1:11" ht="52.5" x14ac:dyDescent="0.2">
      <c r="A24" s="29">
        <f>A23+1</f>
        <v>17</v>
      </c>
      <c r="B24" s="101"/>
      <c r="C24" s="30" t="s">
        <v>173</v>
      </c>
      <c r="D24" s="31">
        <v>580117943</v>
      </c>
      <c r="E24" s="32">
        <v>142506</v>
      </c>
      <c r="F24" s="33">
        <v>0</v>
      </c>
      <c r="G24" s="58"/>
      <c r="H24" s="33">
        <v>0</v>
      </c>
      <c r="I24" s="74" t="s">
        <v>174</v>
      </c>
      <c r="J24" s="35">
        <f t="shared" si="0"/>
        <v>142506</v>
      </c>
    </row>
    <row r="25" spans="1:11" ht="135" x14ac:dyDescent="0.2">
      <c r="A25" s="29">
        <f>A24+1</f>
        <v>18</v>
      </c>
      <c r="B25" s="101"/>
      <c r="C25" s="30" t="s">
        <v>175</v>
      </c>
      <c r="D25" s="31">
        <v>580089894</v>
      </c>
      <c r="E25" s="32">
        <v>263871</v>
      </c>
      <c r="F25" s="33">
        <v>0</v>
      </c>
      <c r="G25" s="58"/>
      <c r="H25" s="33">
        <v>0</v>
      </c>
      <c r="I25" s="74" t="s">
        <v>351</v>
      </c>
      <c r="J25" s="35">
        <f t="shared" si="0"/>
        <v>263871</v>
      </c>
    </row>
    <row r="26" spans="1:11" ht="42" x14ac:dyDescent="0.2">
      <c r="A26" s="29">
        <f t="shared" ref="A26:A37" si="4">A25+1</f>
        <v>19</v>
      </c>
      <c r="B26" s="101"/>
      <c r="C26" s="30" t="s">
        <v>176</v>
      </c>
      <c r="D26" s="31">
        <v>580500601</v>
      </c>
      <c r="E26" s="32">
        <v>81041</v>
      </c>
      <c r="F26" s="33">
        <v>0</v>
      </c>
      <c r="G26" s="58"/>
      <c r="H26" s="33">
        <v>0</v>
      </c>
      <c r="I26" s="74" t="s">
        <v>171</v>
      </c>
      <c r="J26" s="35">
        <f t="shared" si="0"/>
        <v>81041</v>
      </c>
    </row>
    <row r="27" spans="1:11" ht="52.5" x14ac:dyDescent="0.2">
      <c r="A27" s="29">
        <f t="shared" si="4"/>
        <v>20</v>
      </c>
      <c r="B27" s="101"/>
      <c r="C27" s="30" t="s">
        <v>177</v>
      </c>
      <c r="D27" s="31">
        <v>580278349</v>
      </c>
      <c r="E27" s="32">
        <v>158166</v>
      </c>
      <c r="F27" s="33">
        <v>0</v>
      </c>
      <c r="G27" s="58"/>
      <c r="H27" s="33">
        <v>0</v>
      </c>
      <c r="I27" s="74" t="s">
        <v>178</v>
      </c>
      <c r="J27" s="35">
        <f t="shared" si="0"/>
        <v>158166</v>
      </c>
    </row>
    <row r="28" spans="1:11" ht="42" x14ac:dyDescent="0.2">
      <c r="A28" s="29">
        <f t="shared" si="4"/>
        <v>21</v>
      </c>
      <c r="B28" s="101"/>
      <c r="C28" s="30" t="s">
        <v>45</v>
      </c>
      <c r="D28" s="31">
        <v>580037208</v>
      </c>
      <c r="E28" s="32">
        <v>1175</v>
      </c>
      <c r="F28" s="33">
        <v>0</v>
      </c>
      <c r="G28" s="58"/>
      <c r="H28" s="33">
        <v>0</v>
      </c>
      <c r="I28" s="74" t="s">
        <v>179</v>
      </c>
      <c r="J28" s="35">
        <f t="shared" si="0"/>
        <v>1175</v>
      </c>
    </row>
    <row r="29" spans="1:11" ht="52.5" x14ac:dyDescent="0.2">
      <c r="A29" s="29">
        <f t="shared" si="4"/>
        <v>22</v>
      </c>
      <c r="B29" s="101"/>
      <c r="C29" s="30" t="s">
        <v>180</v>
      </c>
      <c r="D29" s="31">
        <v>580027738</v>
      </c>
      <c r="E29" s="32">
        <v>101595</v>
      </c>
      <c r="F29" s="33">
        <v>0</v>
      </c>
      <c r="G29" s="58"/>
      <c r="H29" s="33">
        <v>0</v>
      </c>
      <c r="I29" s="74" t="s">
        <v>181</v>
      </c>
      <c r="J29" s="35">
        <f t="shared" si="0"/>
        <v>101595</v>
      </c>
    </row>
    <row r="30" spans="1:11" ht="63" x14ac:dyDescent="0.2">
      <c r="A30" s="29">
        <f t="shared" si="4"/>
        <v>23</v>
      </c>
      <c r="B30" s="101"/>
      <c r="C30" s="30" t="s">
        <v>182</v>
      </c>
      <c r="D30" s="31">
        <v>580005288</v>
      </c>
      <c r="E30" s="32">
        <v>228635</v>
      </c>
      <c r="F30" s="33">
        <v>0</v>
      </c>
      <c r="G30" s="58"/>
      <c r="H30" s="33">
        <v>0</v>
      </c>
      <c r="I30" s="74" t="s">
        <v>183</v>
      </c>
      <c r="J30" s="35">
        <f t="shared" si="0"/>
        <v>228635</v>
      </c>
    </row>
    <row r="31" spans="1:11" ht="42" x14ac:dyDescent="0.2">
      <c r="A31" s="29">
        <f t="shared" si="4"/>
        <v>24</v>
      </c>
      <c r="B31" s="101"/>
      <c r="C31" s="30" t="s">
        <v>184</v>
      </c>
      <c r="D31" s="31">
        <v>580082741</v>
      </c>
      <c r="E31" s="32">
        <v>54027</v>
      </c>
      <c r="F31" s="33">
        <v>0</v>
      </c>
      <c r="G31" s="58"/>
      <c r="H31" s="33">
        <v>0</v>
      </c>
      <c r="I31" s="74" t="s">
        <v>185</v>
      </c>
      <c r="J31" s="35">
        <f t="shared" si="0"/>
        <v>54027</v>
      </c>
    </row>
    <row r="32" spans="1:11" ht="36" x14ac:dyDescent="0.2">
      <c r="A32" s="29">
        <f t="shared" si="4"/>
        <v>25</v>
      </c>
      <c r="B32" s="101"/>
      <c r="C32" s="30" t="s">
        <v>186</v>
      </c>
      <c r="D32" s="31">
        <v>580044261</v>
      </c>
      <c r="E32" s="32">
        <v>5285</v>
      </c>
      <c r="F32" s="33">
        <v>0</v>
      </c>
      <c r="G32" s="58"/>
      <c r="H32" s="33">
        <v>0</v>
      </c>
      <c r="I32" s="74" t="s">
        <v>187</v>
      </c>
      <c r="J32" s="35">
        <f t="shared" si="0"/>
        <v>5285</v>
      </c>
    </row>
    <row r="33" spans="1:11" ht="31.5" x14ac:dyDescent="0.2">
      <c r="A33" s="29">
        <f t="shared" si="4"/>
        <v>26</v>
      </c>
      <c r="B33" s="101"/>
      <c r="C33" s="30" t="s">
        <v>188</v>
      </c>
      <c r="D33" s="31">
        <v>500703863</v>
      </c>
      <c r="E33" s="32">
        <v>247820</v>
      </c>
      <c r="F33" s="33">
        <v>0</v>
      </c>
      <c r="G33" s="58"/>
      <c r="H33" s="33">
        <v>0</v>
      </c>
      <c r="I33" s="74" t="s">
        <v>189</v>
      </c>
      <c r="J33" s="35">
        <f t="shared" si="0"/>
        <v>247820</v>
      </c>
    </row>
    <row r="34" spans="1:11" ht="63" x14ac:dyDescent="0.2">
      <c r="A34" s="29">
        <f t="shared" si="4"/>
        <v>27</v>
      </c>
      <c r="B34" s="101"/>
      <c r="C34" s="30" t="s">
        <v>190</v>
      </c>
      <c r="D34" s="31">
        <v>580419190</v>
      </c>
      <c r="E34" s="32">
        <v>98071</v>
      </c>
      <c r="F34" s="33">
        <v>0</v>
      </c>
      <c r="G34" s="58"/>
      <c r="H34" s="33">
        <v>0</v>
      </c>
      <c r="I34" s="74" t="s">
        <v>191</v>
      </c>
      <c r="J34" s="35">
        <f t="shared" si="0"/>
        <v>98071</v>
      </c>
    </row>
    <row r="35" spans="1:11" ht="52.5" x14ac:dyDescent="0.2">
      <c r="A35" s="29">
        <f t="shared" si="4"/>
        <v>28</v>
      </c>
      <c r="B35" s="101"/>
      <c r="C35" s="30" t="s">
        <v>192</v>
      </c>
      <c r="D35" s="31">
        <v>500301924</v>
      </c>
      <c r="E35" s="32">
        <v>165603</v>
      </c>
      <c r="F35" s="33">
        <v>0</v>
      </c>
      <c r="G35" s="58"/>
      <c r="H35" s="33">
        <v>0</v>
      </c>
      <c r="I35" s="74" t="s">
        <v>193</v>
      </c>
      <c r="J35" s="35">
        <f t="shared" si="0"/>
        <v>165603</v>
      </c>
    </row>
    <row r="36" spans="1:11" ht="52.5" x14ac:dyDescent="0.2">
      <c r="A36" s="29">
        <f t="shared" si="4"/>
        <v>29</v>
      </c>
      <c r="B36" s="101"/>
      <c r="C36" s="30" t="s">
        <v>194</v>
      </c>
      <c r="D36" s="31">
        <v>580431260</v>
      </c>
      <c r="E36" s="32">
        <v>106879</v>
      </c>
      <c r="F36" s="33">
        <v>0</v>
      </c>
      <c r="G36" s="58"/>
      <c r="H36" s="33">
        <v>0</v>
      </c>
      <c r="I36" s="74" t="s">
        <v>195</v>
      </c>
      <c r="J36" s="35">
        <f t="shared" si="0"/>
        <v>106879</v>
      </c>
    </row>
    <row r="37" spans="1:11" ht="42" x14ac:dyDescent="0.2">
      <c r="A37" s="29">
        <f t="shared" si="4"/>
        <v>30</v>
      </c>
      <c r="B37" s="101"/>
      <c r="C37" s="30" t="s">
        <v>196</v>
      </c>
      <c r="D37" s="31">
        <v>580496917</v>
      </c>
      <c r="E37" s="32">
        <v>13507</v>
      </c>
      <c r="F37" s="33">
        <v>0</v>
      </c>
      <c r="G37" s="58"/>
      <c r="H37" s="33">
        <v>0</v>
      </c>
      <c r="I37" s="74" t="s">
        <v>197</v>
      </c>
      <c r="J37" s="35">
        <f t="shared" si="0"/>
        <v>13507</v>
      </c>
    </row>
    <row r="38" spans="1:11" ht="45.75" x14ac:dyDescent="0.2">
      <c r="B38" s="105" t="s">
        <v>335</v>
      </c>
      <c r="C38" s="90"/>
      <c r="D38" s="91"/>
      <c r="E38" s="98">
        <f>SUM(E22:E37)</f>
        <v>1681101</v>
      </c>
      <c r="F38" s="93">
        <f>SUM(F22:F37)</f>
        <v>0</v>
      </c>
      <c r="G38" s="94"/>
      <c r="H38" s="93">
        <f>SUM(H22:H37)</f>
        <v>0</v>
      </c>
      <c r="I38" s="96"/>
      <c r="J38" s="106">
        <f>SUM(J22:J37)</f>
        <v>1681101</v>
      </c>
      <c r="K38" s="89"/>
    </row>
    <row r="39" spans="1:11" ht="147" x14ac:dyDescent="0.2">
      <c r="A39" s="29">
        <f>A37+1</f>
        <v>31</v>
      </c>
      <c r="B39" s="133" t="s">
        <v>510</v>
      </c>
      <c r="C39" s="30" t="s">
        <v>173</v>
      </c>
      <c r="D39" s="31">
        <v>580117943</v>
      </c>
      <c r="E39" s="39">
        <v>1040961</v>
      </c>
      <c r="F39" s="33">
        <v>0</v>
      </c>
      <c r="G39" s="58"/>
      <c r="H39" s="33">
        <v>0</v>
      </c>
      <c r="I39" s="74" t="s">
        <v>511</v>
      </c>
      <c r="J39" s="76">
        <f t="shared" si="0"/>
        <v>1040961</v>
      </c>
    </row>
    <row r="40" spans="1:11" ht="147" x14ac:dyDescent="0.2">
      <c r="A40" s="29">
        <f>A39+1</f>
        <v>32</v>
      </c>
      <c r="B40" s="101"/>
      <c r="C40" s="30" t="s">
        <v>198</v>
      </c>
      <c r="D40" s="31">
        <v>580089894</v>
      </c>
      <c r="E40" s="39">
        <v>1434014</v>
      </c>
      <c r="F40" s="33">
        <v>0</v>
      </c>
      <c r="G40" s="58"/>
      <c r="H40" s="33">
        <v>0</v>
      </c>
      <c r="I40" s="74" t="s">
        <v>512</v>
      </c>
      <c r="J40" s="76">
        <f t="shared" si="0"/>
        <v>1434014</v>
      </c>
    </row>
    <row r="41" spans="1:11" ht="147" x14ac:dyDescent="0.2">
      <c r="A41" s="29">
        <f>A40+1</f>
        <v>33</v>
      </c>
      <c r="B41" s="101"/>
      <c r="C41" s="30" t="s">
        <v>177</v>
      </c>
      <c r="D41" s="31">
        <v>580278349</v>
      </c>
      <c r="E41" s="39">
        <v>1032248</v>
      </c>
      <c r="F41" s="33">
        <v>0</v>
      </c>
      <c r="G41" s="58"/>
      <c r="H41" s="33">
        <v>0</v>
      </c>
      <c r="I41" s="74" t="s">
        <v>513</v>
      </c>
      <c r="J41" s="76">
        <f t="shared" si="0"/>
        <v>1032248</v>
      </c>
    </row>
    <row r="42" spans="1:11" ht="126" x14ac:dyDescent="0.2">
      <c r="A42" s="29">
        <f>A41+1</f>
        <v>34</v>
      </c>
      <c r="B42" s="101"/>
      <c r="C42" s="30" t="s">
        <v>182</v>
      </c>
      <c r="D42" s="31">
        <v>580005288</v>
      </c>
      <c r="E42" s="39">
        <v>1568919</v>
      </c>
      <c r="F42" s="33">
        <v>0</v>
      </c>
      <c r="G42" s="58"/>
      <c r="H42" s="33">
        <v>0</v>
      </c>
      <c r="I42" s="74" t="s">
        <v>199</v>
      </c>
      <c r="J42" s="76">
        <f t="shared" si="0"/>
        <v>1568919</v>
      </c>
    </row>
    <row r="43" spans="1:11" ht="147" x14ac:dyDescent="0.2">
      <c r="A43" s="29">
        <f>A42+1</f>
        <v>35</v>
      </c>
      <c r="B43" s="101"/>
      <c r="C43" s="30" t="s">
        <v>200</v>
      </c>
      <c r="D43" s="31">
        <v>580217263</v>
      </c>
      <c r="E43" s="32">
        <v>275048</v>
      </c>
      <c r="F43" s="33">
        <v>0</v>
      </c>
      <c r="G43" s="58"/>
      <c r="H43" s="33">
        <v>0</v>
      </c>
      <c r="I43" s="74" t="s">
        <v>514</v>
      </c>
      <c r="J43" s="35">
        <f t="shared" si="0"/>
        <v>275048</v>
      </c>
    </row>
    <row r="44" spans="1:11" ht="66.75" x14ac:dyDescent="0.2">
      <c r="B44" s="125" t="s">
        <v>336</v>
      </c>
      <c r="C44" s="90"/>
      <c r="D44" s="91"/>
      <c r="E44" s="98">
        <f>SUM(E39:E43)</f>
        <v>5351190</v>
      </c>
      <c r="F44" s="93">
        <f>SUM(F39:F43)</f>
        <v>0</v>
      </c>
      <c r="G44" s="94"/>
      <c r="H44" s="93">
        <f>SUM(H39:H43)</f>
        <v>0</v>
      </c>
      <c r="I44" s="96"/>
      <c r="J44" s="106">
        <f>SUM(J39:J43)</f>
        <v>5351190</v>
      </c>
      <c r="K44" s="89"/>
    </row>
    <row r="45" spans="1:11" ht="24" x14ac:dyDescent="0.2">
      <c r="A45" s="29">
        <f>A43+1</f>
        <v>36</v>
      </c>
      <c r="B45" s="102" t="s">
        <v>201</v>
      </c>
      <c r="C45" s="30" t="s">
        <v>203</v>
      </c>
      <c r="D45" s="31">
        <v>580054088</v>
      </c>
      <c r="E45" s="32">
        <v>15000</v>
      </c>
      <c r="F45" s="33">
        <v>3016</v>
      </c>
      <c r="G45" s="58">
        <v>0.33</v>
      </c>
      <c r="H45" s="33">
        <v>0</v>
      </c>
      <c r="I45" s="74" t="s">
        <v>7</v>
      </c>
      <c r="J45" s="35">
        <f t="shared" si="0"/>
        <v>18016</v>
      </c>
    </row>
    <row r="46" spans="1:11" ht="36" x14ac:dyDescent="0.2">
      <c r="A46" s="29">
        <f>A45+1</f>
        <v>37</v>
      </c>
      <c r="B46" s="101"/>
      <c r="C46" s="30" t="s">
        <v>204</v>
      </c>
      <c r="D46" s="31">
        <v>580023851</v>
      </c>
      <c r="E46" s="32">
        <v>15000</v>
      </c>
      <c r="F46" s="33">
        <v>0</v>
      </c>
      <c r="G46" s="58"/>
      <c r="H46" s="33">
        <v>0</v>
      </c>
      <c r="I46" s="74" t="s">
        <v>7</v>
      </c>
      <c r="J46" s="35">
        <f t="shared" si="0"/>
        <v>15000</v>
      </c>
    </row>
    <row r="47" spans="1:11" ht="24" x14ac:dyDescent="0.2">
      <c r="A47" s="29">
        <f>A46+1</f>
        <v>38</v>
      </c>
      <c r="B47" s="102"/>
      <c r="C47" s="30" t="s">
        <v>202</v>
      </c>
      <c r="D47" s="31">
        <v>580024156</v>
      </c>
      <c r="E47" s="32">
        <v>15000</v>
      </c>
      <c r="F47" s="33"/>
      <c r="G47" s="58"/>
      <c r="H47" s="33"/>
      <c r="I47" s="74" t="s">
        <v>516</v>
      </c>
      <c r="J47" s="35">
        <f t="shared" si="0"/>
        <v>15000</v>
      </c>
    </row>
    <row r="48" spans="1:11" ht="22.5" x14ac:dyDescent="0.2">
      <c r="B48" s="104" t="s">
        <v>337</v>
      </c>
      <c r="C48" s="90"/>
      <c r="D48" s="91"/>
      <c r="E48" s="98">
        <f>SUM(E45:E47)</f>
        <v>45000</v>
      </c>
      <c r="F48" s="93">
        <f t="shared" ref="F48:H48" si="5">SUM(F45:F47)</f>
        <v>3016</v>
      </c>
      <c r="G48" s="94">
        <f t="shared" si="5"/>
        <v>0.33</v>
      </c>
      <c r="H48" s="93">
        <f t="shared" si="5"/>
        <v>0</v>
      </c>
      <c r="I48" s="96"/>
      <c r="J48" s="97">
        <f>SUM(J45:J47)</f>
        <v>48016</v>
      </c>
      <c r="K48" s="89"/>
    </row>
    <row r="49" spans="1:11" ht="63" x14ac:dyDescent="0.2">
      <c r="A49" s="29">
        <v>39</v>
      </c>
      <c r="B49" s="88" t="s">
        <v>205</v>
      </c>
      <c r="C49" s="30" t="s">
        <v>206</v>
      </c>
      <c r="D49" s="31">
        <v>580082295</v>
      </c>
      <c r="E49" s="32">
        <v>22500</v>
      </c>
      <c r="F49" s="33">
        <v>45602</v>
      </c>
      <c r="G49" s="58">
        <v>0.5</v>
      </c>
      <c r="H49" s="33">
        <v>0</v>
      </c>
      <c r="I49" s="112" t="s">
        <v>505</v>
      </c>
      <c r="J49" s="35">
        <f t="shared" si="0"/>
        <v>68102</v>
      </c>
    </row>
    <row r="50" spans="1:11" ht="24" x14ac:dyDescent="0.2">
      <c r="A50" s="29">
        <f>A49+1</f>
        <v>40</v>
      </c>
      <c r="B50" s="101"/>
      <c r="C50" s="30" t="s">
        <v>207</v>
      </c>
      <c r="D50" s="31">
        <v>580104412</v>
      </c>
      <c r="E50" s="32">
        <v>22500</v>
      </c>
      <c r="F50" s="33">
        <v>58487</v>
      </c>
      <c r="G50" s="58">
        <v>0.67</v>
      </c>
      <c r="H50" s="33">
        <v>0</v>
      </c>
      <c r="I50" s="74" t="s">
        <v>7</v>
      </c>
      <c r="J50" s="35">
        <f t="shared" si="0"/>
        <v>80987</v>
      </c>
    </row>
    <row r="51" spans="1:11" ht="24" x14ac:dyDescent="0.2">
      <c r="A51" s="29">
        <f t="shared" ref="A51:A53" si="6">A50+1</f>
        <v>41</v>
      </c>
      <c r="B51" s="101"/>
      <c r="C51" s="30" t="s">
        <v>208</v>
      </c>
      <c r="D51" s="31">
        <v>580144418</v>
      </c>
      <c r="E51" s="32">
        <v>30000</v>
      </c>
      <c r="F51" s="33">
        <v>0</v>
      </c>
      <c r="G51" s="58"/>
      <c r="H51" s="33">
        <v>0</v>
      </c>
      <c r="I51" s="74" t="s">
        <v>7</v>
      </c>
      <c r="J51" s="35">
        <f t="shared" si="0"/>
        <v>30000</v>
      </c>
    </row>
    <row r="52" spans="1:11" ht="24" x14ac:dyDescent="0.2">
      <c r="A52" s="29">
        <f t="shared" si="6"/>
        <v>42</v>
      </c>
      <c r="B52" s="101"/>
      <c r="C52" s="30" t="s">
        <v>209</v>
      </c>
      <c r="D52" s="31">
        <v>580495646</v>
      </c>
      <c r="E52" s="32">
        <v>25000</v>
      </c>
      <c r="F52" s="33">
        <v>0</v>
      </c>
      <c r="G52" s="58"/>
      <c r="H52" s="33">
        <v>0</v>
      </c>
      <c r="I52" s="74" t="s">
        <v>7</v>
      </c>
      <c r="J52" s="35">
        <f t="shared" si="0"/>
        <v>25000</v>
      </c>
    </row>
    <row r="53" spans="1:11" ht="24" x14ac:dyDescent="0.2">
      <c r="A53" s="29">
        <f t="shared" si="6"/>
        <v>43</v>
      </c>
      <c r="B53" s="101"/>
      <c r="C53" s="30" t="s">
        <v>210</v>
      </c>
      <c r="D53" s="31">
        <v>580477966</v>
      </c>
      <c r="E53" s="32">
        <v>15000</v>
      </c>
      <c r="F53" s="33">
        <v>0</v>
      </c>
      <c r="G53" s="58"/>
      <c r="H53" s="33">
        <v>0</v>
      </c>
      <c r="I53" s="74" t="s">
        <v>7</v>
      </c>
      <c r="J53" s="35">
        <f t="shared" si="0"/>
        <v>15000</v>
      </c>
      <c r="K53" s="100">
        <f>SUM(H53:I53)</f>
        <v>0</v>
      </c>
    </row>
    <row r="54" spans="1:11" ht="33.75" x14ac:dyDescent="0.2">
      <c r="B54" s="104" t="s">
        <v>338</v>
      </c>
      <c r="C54" s="90"/>
      <c r="D54" s="91"/>
      <c r="E54" s="92">
        <f>SUM(E49:E53)</f>
        <v>115000</v>
      </c>
      <c r="F54" s="95">
        <f>SUM(F49:F53)</f>
        <v>104089</v>
      </c>
      <c r="G54" s="94"/>
      <c r="H54" s="93">
        <f>SUM(H49:H53)</f>
        <v>0</v>
      </c>
      <c r="I54" s="96"/>
      <c r="J54" s="97">
        <f>SUM(J49:J53)</f>
        <v>219089</v>
      </c>
      <c r="K54" s="89"/>
    </row>
    <row r="55" spans="1:11" ht="36" x14ac:dyDescent="0.2">
      <c r="A55" s="29">
        <v>44</v>
      </c>
      <c r="B55" s="88" t="s">
        <v>211</v>
      </c>
      <c r="C55" s="30" t="s">
        <v>213</v>
      </c>
      <c r="D55" s="31">
        <v>580038115</v>
      </c>
      <c r="E55" s="32">
        <v>0</v>
      </c>
      <c r="F55" s="33">
        <v>0</v>
      </c>
      <c r="G55" s="58"/>
      <c r="H55" s="33">
        <v>0</v>
      </c>
      <c r="I55" s="74" t="s">
        <v>7</v>
      </c>
      <c r="J55" s="35">
        <f t="shared" si="0"/>
        <v>0</v>
      </c>
    </row>
    <row r="56" spans="1:11" ht="22.5" customHeight="1" x14ac:dyDescent="0.2">
      <c r="A56" s="29">
        <f>A55+1</f>
        <v>45</v>
      </c>
      <c r="B56" s="101"/>
      <c r="C56" s="30" t="s">
        <v>214</v>
      </c>
      <c r="D56" s="31">
        <v>580169530</v>
      </c>
      <c r="E56" s="32">
        <v>0</v>
      </c>
      <c r="F56" s="33">
        <v>0</v>
      </c>
      <c r="G56" s="58"/>
      <c r="H56" s="33">
        <v>0</v>
      </c>
      <c r="I56" s="74" t="s">
        <v>7</v>
      </c>
      <c r="J56" s="35">
        <f t="shared" si="0"/>
        <v>0</v>
      </c>
    </row>
    <row r="57" spans="1:11" ht="33.75" x14ac:dyDescent="0.2">
      <c r="A57" s="29">
        <f t="shared" ref="A57" si="7">A56+1</f>
        <v>46</v>
      </c>
      <c r="B57" s="101"/>
      <c r="C57" s="108" t="s">
        <v>216</v>
      </c>
      <c r="D57" s="31">
        <v>580419877</v>
      </c>
      <c r="E57" s="32">
        <v>0</v>
      </c>
      <c r="F57" s="135">
        <v>112205</v>
      </c>
      <c r="G57" s="58" t="s">
        <v>217</v>
      </c>
      <c r="H57" s="33">
        <v>0</v>
      </c>
      <c r="I57" s="74" t="s">
        <v>7</v>
      </c>
      <c r="J57" s="35">
        <f t="shared" si="0"/>
        <v>112205</v>
      </c>
    </row>
    <row r="58" spans="1:11" ht="33.75" x14ac:dyDescent="0.2">
      <c r="B58" s="104" t="s">
        <v>339</v>
      </c>
      <c r="C58" s="90"/>
      <c r="D58" s="91"/>
      <c r="E58" s="92">
        <f>SUM(E55:E57)</f>
        <v>0</v>
      </c>
      <c r="F58" s="134">
        <f>SUM(F55:F57)</f>
        <v>112205</v>
      </c>
      <c r="G58" s="94"/>
      <c r="H58" s="93">
        <f>SUM(H55:H57)</f>
        <v>0</v>
      </c>
      <c r="I58" s="96"/>
      <c r="J58" s="97">
        <f>SUM(J55:J57)</f>
        <v>112205</v>
      </c>
      <c r="K58" s="89"/>
    </row>
    <row r="59" spans="1:11" ht="24" x14ac:dyDescent="0.2">
      <c r="A59" s="29">
        <v>47</v>
      </c>
      <c r="B59" s="88" t="s">
        <v>218</v>
      </c>
      <c r="C59" s="30" t="s">
        <v>219</v>
      </c>
      <c r="D59" s="31">
        <v>580014058</v>
      </c>
      <c r="E59" s="32">
        <v>51000</v>
      </c>
      <c r="F59" s="33">
        <v>4951</v>
      </c>
      <c r="G59" s="58">
        <v>0.5</v>
      </c>
      <c r="H59" s="33">
        <v>0</v>
      </c>
      <c r="I59" s="74" t="s">
        <v>7</v>
      </c>
      <c r="J59" s="35">
        <f t="shared" si="0"/>
        <v>55951</v>
      </c>
    </row>
    <row r="60" spans="1:11" ht="22.5" customHeight="1" x14ac:dyDescent="0.2">
      <c r="A60" s="29">
        <f>A59+1</f>
        <v>48</v>
      </c>
      <c r="B60" s="101"/>
      <c r="C60" s="30" t="s">
        <v>220</v>
      </c>
      <c r="D60" s="31">
        <v>513544494</v>
      </c>
      <c r="E60" s="32">
        <v>41000</v>
      </c>
      <c r="F60" s="33">
        <v>0</v>
      </c>
      <c r="G60" s="58">
        <v>0</v>
      </c>
      <c r="H60" s="33">
        <v>0</v>
      </c>
      <c r="I60" s="74" t="s">
        <v>7</v>
      </c>
      <c r="J60" s="35">
        <f t="shared" si="0"/>
        <v>41000</v>
      </c>
    </row>
    <row r="61" spans="1:11" ht="24" x14ac:dyDescent="0.2">
      <c r="A61" s="29">
        <f t="shared" ref="A61:A64" si="8">A60+1</f>
        <v>49</v>
      </c>
      <c r="B61" s="101"/>
      <c r="C61" s="30" t="s">
        <v>221</v>
      </c>
      <c r="D61" s="31">
        <v>580495174</v>
      </c>
      <c r="E61" s="32">
        <v>18000</v>
      </c>
      <c r="F61" s="33">
        <v>0</v>
      </c>
      <c r="G61" s="58"/>
      <c r="H61" s="33">
        <v>0</v>
      </c>
      <c r="I61" s="74" t="s">
        <v>7</v>
      </c>
      <c r="J61" s="35">
        <f t="shared" si="0"/>
        <v>18000</v>
      </c>
    </row>
    <row r="62" spans="1:11" ht="36" x14ac:dyDescent="0.2">
      <c r="A62" s="29">
        <f t="shared" si="8"/>
        <v>50</v>
      </c>
      <c r="B62" s="101"/>
      <c r="C62" s="30" t="s">
        <v>222</v>
      </c>
      <c r="D62" s="31">
        <v>580525434</v>
      </c>
      <c r="E62" s="32">
        <v>28000</v>
      </c>
      <c r="F62" s="33">
        <v>0</v>
      </c>
      <c r="G62" s="58"/>
      <c r="H62" s="33">
        <v>0</v>
      </c>
      <c r="I62" s="74" t="s">
        <v>7</v>
      </c>
      <c r="J62" s="35">
        <f t="shared" si="0"/>
        <v>28000</v>
      </c>
    </row>
    <row r="63" spans="1:11" ht="22.5" customHeight="1" x14ac:dyDescent="0.2">
      <c r="A63" s="29">
        <f t="shared" si="8"/>
        <v>51</v>
      </c>
      <c r="B63" s="101"/>
      <c r="C63" s="30" t="s">
        <v>223</v>
      </c>
      <c r="D63" s="31">
        <v>580426369</v>
      </c>
      <c r="E63" s="32">
        <v>94000</v>
      </c>
      <c r="F63" s="33">
        <v>0</v>
      </c>
      <c r="G63" s="58"/>
      <c r="H63" s="33">
        <v>0</v>
      </c>
      <c r="I63" s="74" t="s">
        <v>7</v>
      </c>
      <c r="J63" s="35">
        <f t="shared" si="0"/>
        <v>94000</v>
      </c>
    </row>
    <row r="64" spans="1:11" ht="48" x14ac:dyDescent="0.2">
      <c r="A64" s="29">
        <f t="shared" si="8"/>
        <v>52</v>
      </c>
      <c r="B64" s="101"/>
      <c r="C64" s="30" t="s">
        <v>224</v>
      </c>
      <c r="D64" s="31">
        <v>580210813</v>
      </c>
      <c r="E64" s="32">
        <v>21000</v>
      </c>
      <c r="F64" s="33">
        <v>0</v>
      </c>
      <c r="G64" s="58"/>
      <c r="H64" s="33">
        <v>0</v>
      </c>
      <c r="I64" s="74" t="s">
        <v>7</v>
      </c>
      <c r="J64" s="35">
        <f t="shared" si="0"/>
        <v>21000</v>
      </c>
    </row>
    <row r="65" spans="1:11" ht="27.75" x14ac:dyDescent="0.2">
      <c r="B65" s="105" t="s">
        <v>340</v>
      </c>
      <c r="C65" s="90"/>
      <c r="D65" s="91"/>
      <c r="E65" s="92">
        <f>SUM(E59:E64)</f>
        <v>253000</v>
      </c>
      <c r="F65" s="93">
        <f>SUM(F59:F64)</f>
        <v>4951</v>
      </c>
      <c r="G65" s="94"/>
      <c r="H65" s="93">
        <f>SUM(H59:H64)</f>
        <v>0</v>
      </c>
      <c r="I65" s="96"/>
      <c r="J65" s="97">
        <f>SUM(J59:J64)</f>
        <v>257951</v>
      </c>
      <c r="K65" s="89"/>
    </row>
    <row r="66" spans="1:11" ht="22.5" customHeight="1" x14ac:dyDescent="0.2">
      <c r="A66" s="29">
        <v>53</v>
      </c>
      <c r="B66" s="99" t="s">
        <v>152</v>
      </c>
      <c r="C66" s="30" t="s">
        <v>225</v>
      </c>
      <c r="D66" s="31">
        <v>1</v>
      </c>
      <c r="E66" s="107">
        <v>95000</v>
      </c>
      <c r="F66" s="33">
        <v>0</v>
      </c>
      <c r="G66" s="58"/>
      <c r="H66" s="33">
        <v>0</v>
      </c>
      <c r="I66" s="74" t="s">
        <v>7</v>
      </c>
      <c r="J66" s="35">
        <f t="shared" si="0"/>
        <v>95000</v>
      </c>
    </row>
    <row r="67" spans="1:11" ht="18" customHeight="1" x14ac:dyDescent="0.2">
      <c r="B67" s="29" t="s">
        <v>149</v>
      </c>
      <c r="C67" s="78"/>
      <c r="D67" s="29"/>
      <c r="E67" s="79">
        <f>E66+E65+E58+E54+E48+E44+E38+E21+E15</f>
        <v>7765291</v>
      </c>
      <c r="F67" s="79">
        <f>F66+F65+F58+F54+F48+F44+F38+F21+F15</f>
        <v>464429</v>
      </c>
      <c r="G67" s="79"/>
      <c r="H67" s="79">
        <f>H66+H65+H58+H54+H48+H44+H38+H21+H15</f>
        <v>0</v>
      </c>
      <c r="I67" s="79"/>
      <c r="J67" s="79">
        <f>J66+J65+J58+J54+J48+J44+J38+J21+J15</f>
        <v>8229720</v>
      </c>
      <c r="K67" s="80"/>
    </row>
    <row r="68" spans="1:11" x14ac:dyDescent="0.2">
      <c r="B68" s="29"/>
      <c r="C68" s="81"/>
      <c r="D68" s="81"/>
      <c r="I68" s="81"/>
    </row>
    <row r="69" spans="1:11" x14ac:dyDescent="0.2">
      <c r="B69" s="29"/>
      <c r="C69" s="81"/>
      <c r="D69" s="81"/>
      <c r="I69" s="81"/>
    </row>
    <row r="70" spans="1:11" x14ac:dyDescent="0.2">
      <c r="B70" s="29"/>
      <c r="C70" s="81"/>
      <c r="D70" s="81"/>
      <c r="I70" s="81"/>
    </row>
    <row r="71" spans="1:11" x14ac:dyDescent="0.2">
      <c r="B71" s="29"/>
      <c r="C71" s="81"/>
      <c r="D71" s="81"/>
      <c r="I71" s="81"/>
    </row>
    <row r="72" spans="1:11" x14ac:dyDescent="0.2">
      <c r="B72" s="29"/>
      <c r="C72" s="81"/>
      <c r="D72" s="81"/>
      <c r="I72" s="81"/>
    </row>
    <row r="73" spans="1:11" x14ac:dyDescent="0.2">
      <c r="B73" s="29"/>
      <c r="C73" s="81"/>
      <c r="D73" s="81"/>
      <c r="I73" s="81"/>
    </row>
    <row r="74" spans="1:11" x14ac:dyDescent="0.2">
      <c r="B74" s="29"/>
      <c r="C74" s="81"/>
      <c r="D74" s="81"/>
      <c r="I74" s="81"/>
    </row>
    <row r="75" spans="1:11" x14ac:dyDescent="0.2">
      <c r="B75" s="29"/>
      <c r="C75" s="81"/>
      <c r="D75" s="81"/>
      <c r="I75" s="81"/>
    </row>
    <row r="76" spans="1:11" x14ac:dyDescent="0.2">
      <c r="B76" s="29"/>
      <c r="C76" s="81"/>
      <c r="D76" s="81"/>
      <c r="I76" s="81"/>
    </row>
    <row r="77" spans="1:11" s="29" customFormat="1" x14ac:dyDescent="0.2">
      <c r="C77" s="81"/>
      <c r="D77" s="81"/>
      <c r="E77" s="81"/>
      <c r="F77" s="81"/>
      <c r="G77" s="81"/>
      <c r="H77" s="81"/>
      <c r="I77" s="81"/>
      <c r="J77" s="81"/>
      <c r="K77" s="81"/>
    </row>
    <row r="78" spans="1:11" x14ac:dyDescent="0.2">
      <c r="B78" s="29"/>
      <c r="C78" s="81"/>
      <c r="D78" s="81"/>
      <c r="I78" s="81"/>
    </row>
    <row r="79" spans="1:11" x14ac:dyDescent="0.2">
      <c r="B79" s="29"/>
      <c r="C79" s="81"/>
      <c r="D79" s="81"/>
      <c r="I79" s="81"/>
    </row>
    <row r="80" spans="1:11" x14ac:dyDescent="0.2">
      <c r="B80" s="29"/>
      <c r="C80" s="81"/>
      <c r="D80" s="81"/>
      <c r="I80" s="81"/>
    </row>
    <row r="81" spans="2:9" x14ac:dyDescent="0.2">
      <c r="B81" s="29"/>
      <c r="C81" s="81"/>
      <c r="D81" s="81"/>
      <c r="I81" s="81"/>
    </row>
    <row r="82" spans="2:9" x14ac:dyDescent="0.2">
      <c r="B82" s="29"/>
      <c r="C82" s="81"/>
      <c r="D82" s="81"/>
      <c r="I82" s="81"/>
    </row>
    <row r="83" spans="2:9" x14ac:dyDescent="0.2">
      <c r="B83" s="29"/>
      <c r="C83" s="81"/>
      <c r="D83" s="81"/>
      <c r="I83" s="81"/>
    </row>
    <row r="84" spans="2:9" x14ac:dyDescent="0.2">
      <c r="B84" s="29"/>
      <c r="C84" s="81"/>
      <c r="D84" s="81"/>
      <c r="I84" s="81"/>
    </row>
    <row r="85" spans="2:9" x14ac:dyDescent="0.2">
      <c r="B85" s="29"/>
      <c r="C85" s="81"/>
      <c r="D85" s="81"/>
      <c r="I85" s="81"/>
    </row>
    <row r="86" spans="2:9" x14ac:dyDescent="0.2">
      <c r="B86" s="29"/>
      <c r="C86" s="81"/>
      <c r="D86" s="81"/>
      <c r="I86" s="81"/>
    </row>
    <row r="87" spans="2:9" x14ac:dyDescent="0.2">
      <c r="B87" s="29"/>
      <c r="C87" s="81"/>
      <c r="D87" s="81"/>
      <c r="I87" s="81"/>
    </row>
    <row r="88" spans="2:9" x14ac:dyDescent="0.2">
      <c r="B88" s="29"/>
      <c r="C88" s="81"/>
      <c r="D88" s="81"/>
      <c r="I88" s="81"/>
    </row>
    <row r="89" spans="2:9" x14ac:dyDescent="0.2">
      <c r="B89" s="29"/>
      <c r="C89" s="81"/>
      <c r="D89" s="81"/>
      <c r="I89" s="81"/>
    </row>
    <row r="90" spans="2:9" x14ac:dyDescent="0.2">
      <c r="B90" s="29"/>
      <c r="C90" s="81"/>
      <c r="D90" s="81"/>
      <c r="I90" s="81"/>
    </row>
    <row r="91" spans="2:9" x14ac:dyDescent="0.2">
      <c r="B91" s="29"/>
      <c r="C91" s="81"/>
      <c r="D91" s="81"/>
      <c r="I91" s="81"/>
    </row>
    <row r="92" spans="2:9" x14ac:dyDescent="0.2">
      <c r="B92" s="29"/>
      <c r="C92" s="81"/>
      <c r="D92" s="81"/>
      <c r="I92" s="81"/>
    </row>
    <row r="93" spans="2:9" x14ac:dyDescent="0.2">
      <c r="B93" s="29"/>
      <c r="C93" s="81"/>
      <c r="D93" s="81"/>
      <c r="I93" s="81"/>
    </row>
    <row r="94" spans="2:9" x14ac:dyDescent="0.2">
      <c r="B94" s="29"/>
      <c r="C94" s="81"/>
      <c r="D94" s="81"/>
      <c r="I94" s="81"/>
    </row>
    <row r="95" spans="2:9" x14ac:dyDescent="0.2">
      <c r="B95" s="29"/>
      <c r="C95" s="81"/>
      <c r="D95" s="81"/>
      <c r="I95" s="81"/>
    </row>
    <row r="96" spans="2:9" x14ac:dyDescent="0.2">
      <c r="B96" s="29"/>
      <c r="C96" s="81"/>
      <c r="D96" s="81"/>
      <c r="I96" s="81"/>
    </row>
    <row r="97" spans="2:9" x14ac:dyDescent="0.2">
      <c r="B97" s="29"/>
      <c r="C97" s="81"/>
      <c r="D97" s="81"/>
      <c r="I97" s="81"/>
    </row>
    <row r="98" spans="2:9" x14ac:dyDescent="0.2">
      <c r="B98" s="29"/>
      <c r="C98" s="81"/>
      <c r="D98" s="81"/>
      <c r="I98" s="81"/>
    </row>
    <row r="99" spans="2:9" x14ac:dyDescent="0.2">
      <c r="B99" s="29"/>
      <c r="C99" s="81"/>
      <c r="D99" s="81"/>
      <c r="I99" s="81"/>
    </row>
    <row r="100" spans="2:9" x14ac:dyDescent="0.2">
      <c r="B100" s="29"/>
      <c r="C100" s="81"/>
      <c r="D100" s="81"/>
      <c r="I100" s="81"/>
    </row>
    <row r="101" spans="2:9" x14ac:dyDescent="0.2">
      <c r="B101" s="29"/>
      <c r="C101" s="81"/>
      <c r="D101" s="81"/>
      <c r="I101" s="81"/>
    </row>
    <row r="102" spans="2:9" x14ac:dyDescent="0.2">
      <c r="B102" s="29"/>
      <c r="C102" s="81"/>
      <c r="D102" s="81"/>
      <c r="I102" s="81"/>
    </row>
    <row r="103" spans="2:9" x14ac:dyDescent="0.2">
      <c r="B103" s="29"/>
      <c r="C103" s="81"/>
      <c r="D103" s="81"/>
      <c r="I103" s="81"/>
    </row>
    <row r="104" spans="2:9" x14ac:dyDescent="0.2">
      <c r="B104" s="29"/>
      <c r="C104" s="81"/>
      <c r="D104" s="81"/>
      <c r="I104" s="81"/>
    </row>
    <row r="105" spans="2:9" x14ac:dyDescent="0.2">
      <c r="B105" s="29"/>
      <c r="C105" s="81"/>
      <c r="D105" s="81"/>
      <c r="I105" s="81"/>
    </row>
    <row r="106" spans="2:9" x14ac:dyDescent="0.2">
      <c r="B106" s="29"/>
      <c r="C106" s="81"/>
      <c r="D106" s="81"/>
      <c r="I106" s="81"/>
    </row>
    <row r="107" spans="2:9" x14ac:dyDescent="0.2">
      <c r="B107" s="29"/>
      <c r="C107" s="81"/>
      <c r="D107" s="81"/>
      <c r="I107" s="81"/>
    </row>
    <row r="108" spans="2:9" x14ac:dyDescent="0.2">
      <c r="B108" s="29"/>
      <c r="C108" s="81"/>
      <c r="D108" s="81"/>
      <c r="I108" s="81"/>
    </row>
    <row r="109" spans="2:9" x14ac:dyDescent="0.2">
      <c r="B109" s="29"/>
      <c r="C109" s="81"/>
      <c r="D109" s="81"/>
      <c r="I109" s="81"/>
    </row>
    <row r="110" spans="2:9" x14ac:dyDescent="0.2">
      <c r="B110" s="29"/>
      <c r="C110" s="81"/>
      <c r="D110" s="81"/>
      <c r="I110" s="81"/>
    </row>
    <row r="111" spans="2:9" x14ac:dyDescent="0.2">
      <c r="B111" s="29"/>
      <c r="C111" s="81"/>
      <c r="D111" s="81"/>
      <c r="I111" s="81"/>
    </row>
    <row r="112" spans="2:9" x14ac:dyDescent="0.2">
      <c r="B112" s="29"/>
      <c r="C112" s="81"/>
      <c r="D112" s="81"/>
      <c r="I112" s="81"/>
    </row>
    <row r="113" spans="2:9" x14ac:dyDescent="0.2">
      <c r="B113" s="29"/>
      <c r="C113" s="81"/>
      <c r="D113" s="81"/>
      <c r="I113" s="81"/>
    </row>
    <row r="114" spans="2:9" x14ac:dyDescent="0.2">
      <c r="B114" s="29"/>
      <c r="C114" s="81"/>
      <c r="D114" s="81"/>
      <c r="I114" s="81"/>
    </row>
    <row r="115" spans="2:9" x14ac:dyDescent="0.2">
      <c r="B115" s="29"/>
      <c r="C115" s="81"/>
      <c r="D115" s="81"/>
      <c r="I115" s="81"/>
    </row>
    <row r="116" spans="2:9" x14ac:dyDescent="0.2">
      <c r="B116" s="29"/>
      <c r="C116" s="81"/>
      <c r="D116" s="81"/>
      <c r="I116" s="81"/>
    </row>
    <row r="117" spans="2:9" x14ac:dyDescent="0.2">
      <c r="B117" s="29"/>
      <c r="C117" s="81"/>
      <c r="D117" s="81"/>
      <c r="I117" s="81"/>
    </row>
    <row r="118" spans="2:9" x14ac:dyDescent="0.2">
      <c r="B118" s="29"/>
      <c r="C118" s="81"/>
      <c r="D118" s="81"/>
      <c r="I118" s="81"/>
    </row>
    <row r="119" spans="2:9" x14ac:dyDescent="0.2">
      <c r="B119" s="29"/>
      <c r="C119" s="81"/>
      <c r="D119" s="81"/>
      <c r="I119" s="81"/>
    </row>
    <row r="120" spans="2:9" x14ac:dyDescent="0.2">
      <c r="B120" s="29"/>
      <c r="C120" s="81"/>
      <c r="D120" s="81"/>
      <c r="I120" s="81"/>
    </row>
    <row r="121" spans="2:9" x14ac:dyDescent="0.2">
      <c r="B121" s="29"/>
      <c r="C121" s="81"/>
      <c r="D121" s="81"/>
      <c r="I121" s="81"/>
    </row>
    <row r="122" spans="2:9" x14ac:dyDescent="0.2">
      <c r="B122" s="29"/>
      <c r="C122" s="81"/>
      <c r="D122" s="81"/>
      <c r="I122" s="81"/>
    </row>
    <row r="123" spans="2:9" x14ac:dyDescent="0.2">
      <c r="B123" s="29"/>
      <c r="C123" s="81"/>
      <c r="D123" s="81"/>
      <c r="I123" s="81"/>
    </row>
    <row r="124" spans="2:9" x14ac:dyDescent="0.2">
      <c r="B124" s="29"/>
      <c r="C124" s="81"/>
      <c r="D124" s="81"/>
      <c r="I124" s="81"/>
    </row>
    <row r="125" spans="2:9" x14ac:dyDescent="0.2">
      <c r="B125" s="29"/>
      <c r="C125" s="81"/>
      <c r="D125" s="81"/>
      <c r="I125" s="81"/>
    </row>
    <row r="126" spans="2:9" x14ac:dyDescent="0.2">
      <c r="B126" s="29"/>
      <c r="C126" s="81"/>
      <c r="D126" s="81"/>
      <c r="I126" s="81"/>
    </row>
    <row r="127" spans="2:9" x14ac:dyDescent="0.2">
      <c r="B127" s="29"/>
      <c r="C127" s="81"/>
      <c r="D127" s="81"/>
      <c r="I127" s="81"/>
    </row>
    <row r="128" spans="2:9" x14ac:dyDescent="0.2">
      <c r="B128" s="29"/>
      <c r="C128" s="81"/>
      <c r="D128" s="81"/>
      <c r="I128" s="81"/>
    </row>
    <row r="129" spans="2:9" x14ac:dyDescent="0.2">
      <c r="B129" s="29"/>
      <c r="C129" s="81"/>
      <c r="D129" s="81"/>
      <c r="I129" s="81"/>
    </row>
    <row r="130" spans="2:9" x14ac:dyDescent="0.2">
      <c r="B130" s="29"/>
      <c r="C130" s="81"/>
      <c r="D130" s="81"/>
      <c r="I130" s="81"/>
    </row>
    <row r="131" spans="2:9" x14ac:dyDescent="0.2">
      <c r="B131" s="29"/>
      <c r="C131" s="81"/>
      <c r="D131" s="81"/>
      <c r="I131" s="81"/>
    </row>
    <row r="132" spans="2:9" x14ac:dyDescent="0.2">
      <c r="B132" s="29"/>
      <c r="C132" s="81"/>
      <c r="D132" s="81"/>
      <c r="I132" s="81"/>
    </row>
    <row r="133" spans="2:9" x14ac:dyDescent="0.2">
      <c r="B133" s="29"/>
      <c r="C133" s="81"/>
      <c r="D133" s="81"/>
      <c r="I133" s="81"/>
    </row>
    <row r="134" spans="2:9" x14ac:dyDescent="0.2">
      <c r="B134" s="29"/>
      <c r="C134" s="81"/>
      <c r="D134" s="81"/>
      <c r="I134" s="81"/>
    </row>
    <row r="135" spans="2:9" x14ac:dyDescent="0.2">
      <c r="B135" s="29"/>
      <c r="C135" s="81"/>
      <c r="D135" s="81"/>
      <c r="I135" s="81"/>
    </row>
    <row r="136" spans="2:9" x14ac:dyDescent="0.2">
      <c r="B136" s="29"/>
      <c r="C136" s="81"/>
      <c r="D136" s="81"/>
      <c r="I136" s="81"/>
    </row>
    <row r="137" spans="2:9" x14ac:dyDescent="0.2">
      <c r="B137" s="29"/>
      <c r="C137" s="81"/>
      <c r="D137" s="81"/>
      <c r="I137" s="81"/>
    </row>
    <row r="138" spans="2:9" x14ac:dyDescent="0.2">
      <c r="B138" s="29"/>
      <c r="C138" s="81"/>
      <c r="D138" s="81"/>
      <c r="I138" s="81"/>
    </row>
    <row r="139" spans="2:9" x14ac:dyDescent="0.2">
      <c r="B139" s="29"/>
      <c r="C139" s="81"/>
      <c r="D139" s="81"/>
      <c r="I139" s="81"/>
    </row>
    <row r="140" spans="2:9" x14ac:dyDescent="0.2">
      <c r="B140" s="29"/>
      <c r="C140" s="81"/>
      <c r="D140" s="81"/>
      <c r="I140" s="81"/>
    </row>
    <row r="141" spans="2:9" x14ac:dyDescent="0.2">
      <c r="B141" s="29"/>
      <c r="C141" s="81"/>
      <c r="D141" s="81"/>
      <c r="I141" s="81"/>
    </row>
    <row r="142" spans="2:9" x14ac:dyDescent="0.2">
      <c r="B142" s="29"/>
      <c r="C142" s="81"/>
      <c r="D142" s="81"/>
      <c r="I142" s="81"/>
    </row>
    <row r="143" spans="2:9" x14ac:dyDescent="0.2">
      <c r="B143" s="29"/>
      <c r="C143" s="81"/>
      <c r="D143" s="81"/>
      <c r="I143" s="81"/>
    </row>
    <row r="144" spans="2:9" x14ac:dyDescent="0.2">
      <c r="B144" s="29"/>
      <c r="C144" s="81"/>
      <c r="D144" s="81"/>
      <c r="I144" s="81"/>
    </row>
    <row r="145" spans="2:9" x14ac:dyDescent="0.2">
      <c r="B145" s="29"/>
      <c r="C145" s="81"/>
      <c r="D145" s="81"/>
      <c r="I145" s="81"/>
    </row>
    <row r="146" spans="2:9" x14ac:dyDescent="0.2">
      <c r="B146" s="29"/>
      <c r="C146" s="81"/>
      <c r="D146" s="81"/>
      <c r="I146" s="81"/>
    </row>
    <row r="147" spans="2:9" x14ac:dyDescent="0.2">
      <c r="B147" s="29"/>
      <c r="C147" s="81"/>
      <c r="D147" s="81"/>
      <c r="I147" s="81"/>
    </row>
    <row r="148" spans="2:9" x14ac:dyDescent="0.2">
      <c r="B148" s="29"/>
      <c r="C148" s="81"/>
      <c r="D148" s="81"/>
      <c r="I148" s="81"/>
    </row>
    <row r="149" spans="2:9" x14ac:dyDescent="0.2">
      <c r="B149" s="29"/>
      <c r="C149" s="81"/>
      <c r="D149" s="81"/>
      <c r="I149" s="81"/>
    </row>
    <row r="150" spans="2:9" x14ac:dyDescent="0.2">
      <c r="B150" s="29"/>
      <c r="C150" s="81"/>
      <c r="D150" s="81"/>
      <c r="I150" s="81"/>
    </row>
    <row r="151" spans="2:9" x14ac:dyDescent="0.2">
      <c r="B151" s="29"/>
      <c r="C151" s="81"/>
      <c r="D151" s="81"/>
      <c r="I151" s="81"/>
    </row>
    <row r="152" spans="2:9" x14ac:dyDescent="0.2">
      <c r="B152" s="29"/>
      <c r="C152" s="81"/>
      <c r="D152" s="81"/>
      <c r="I152" s="81"/>
    </row>
    <row r="153" spans="2:9" x14ac:dyDescent="0.2">
      <c r="B153" s="29"/>
      <c r="C153" s="81"/>
      <c r="D153" s="81"/>
      <c r="I153" s="81"/>
    </row>
    <row r="154" spans="2:9" x14ac:dyDescent="0.2">
      <c r="B154" s="29"/>
      <c r="C154" s="81"/>
      <c r="D154" s="81"/>
      <c r="I154" s="81"/>
    </row>
    <row r="155" spans="2:9" x14ac:dyDescent="0.2">
      <c r="B155" s="29"/>
      <c r="C155" s="81"/>
      <c r="D155" s="81"/>
      <c r="I155" s="81"/>
    </row>
    <row r="156" spans="2:9" x14ac:dyDescent="0.2">
      <c r="B156" s="29"/>
      <c r="C156" s="81"/>
      <c r="D156" s="81"/>
      <c r="I156" s="81"/>
    </row>
    <row r="157" spans="2:9" x14ac:dyDescent="0.2">
      <c r="B157" s="29"/>
      <c r="C157" s="81"/>
      <c r="D157" s="81"/>
      <c r="I157" s="81"/>
    </row>
    <row r="158" spans="2:9" x14ac:dyDescent="0.2">
      <c r="B158" s="29"/>
      <c r="C158" s="81"/>
      <c r="D158" s="81"/>
      <c r="I158" s="81"/>
    </row>
    <row r="159" spans="2:9" x14ac:dyDescent="0.2">
      <c r="B159" s="29"/>
      <c r="C159" s="81"/>
      <c r="D159" s="81"/>
      <c r="I159" s="81"/>
    </row>
    <row r="160" spans="2:9" x14ac:dyDescent="0.2">
      <c r="B160" s="29"/>
      <c r="C160" s="81"/>
      <c r="D160" s="81"/>
      <c r="I160" s="81"/>
    </row>
    <row r="161" spans="2:9" x14ac:dyDescent="0.2">
      <c r="B161" s="29"/>
      <c r="C161" s="81"/>
      <c r="D161" s="81"/>
      <c r="I161" s="81"/>
    </row>
    <row r="162" spans="2:9" x14ac:dyDescent="0.2">
      <c r="B162" s="29"/>
      <c r="C162" s="81"/>
      <c r="D162" s="81"/>
      <c r="I162" s="81"/>
    </row>
    <row r="163" spans="2:9" x14ac:dyDescent="0.2">
      <c r="B163" s="29"/>
      <c r="C163" s="81"/>
      <c r="D163" s="81"/>
      <c r="I163" s="81"/>
    </row>
    <row r="164" spans="2:9" x14ac:dyDescent="0.2">
      <c r="B164" s="29"/>
      <c r="C164" s="81"/>
      <c r="D164" s="81"/>
      <c r="I164" s="81"/>
    </row>
    <row r="165" spans="2:9" x14ac:dyDescent="0.2">
      <c r="B165" s="29"/>
      <c r="C165" s="81"/>
      <c r="D165" s="81"/>
      <c r="I165" s="81"/>
    </row>
    <row r="166" spans="2:9" x14ac:dyDescent="0.2">
      <c r="B166" s="29"/>
      <c r="C166" s="81"/>
      <c r="D166" s="81"/>
      <c r="I166" s="81"/>
    </row>
    <row r="167" spans="2:9" x14ac:dyDescent="0.2">
      <c r="B167" s="29"/>
      <c r="C167" s="81"/>
      <c r="D167" s="81"/>
      <c r="I167" s="81"/>
    </row>
    <row r="168" spans="2:9" x14ac:dyDescent="0.2">
      <c r="B168" s="29"/>
      <c r="C168" s="81"/>
      <c r="D168" s="81"/>
      <c r="I168" s="81"/>
    </row>
    <row r="169" spans="2:9" x14ac:dyDescent="0.2">
      <c r="B169" s="29"/>
      <c r="C169" s="81"/>
      <c r="D169" s="81"/>
      <c r="I169" s="81"/>
    </row>
    <row r="170" spans="2:9" x14ac:dyDescent="0.2">
      <c r="B170" s="29"/>
      <c r="C170" s="81"/>
      <c r="D170" s="81"/>
      <c r="I170" s="81"/>
    </row>
    <row r="171" spans="2:9" x14ac:dyDescent="0.2">
      <c r="B171" s="29"/>
      <c r="C171" s="81"/>
      <c r="D171" s="81"/>
      <c r="I171" s="81"/>
    </row>
    <row r="172" spans="2:9" x14ac:dyDescent="0.2">
      <c r="B172" s="29"/>
      <c r="C172" s="81"/>
      <c r="D172" s="81"/>
      <c r="I172" s="81"/>
    </row>
    <row r="173" spans="2:9" x14ac:dyDescent="0.2">
      <c r="B173" s="29"/>
      <c r="C173" s="81"/>
      <c r="D173" s="81"/>
      <c r="I173" s="81"/>
    </row>
    <row r="174" spans="2:9" x14ac:dyDescent="0.2">
      <c r="B174" s="29"/>
      <c r="C174" s="81"/>
      <c r="D174" s="81"/>
      <c r="I174" s="81"/>
    </row>
    <row r="175" spans="2:9" x14ac:dyDescent="0.2">
      <c r="B175" s="29"/>
      <c r="C175" s="81"/>
      <c r="D175" s="81"/>
      <c r="I175" s="81"/>
    </row>
    <row r="176" spans="2:9" x14ac:dyDescent="0.2">
      <c r="B176" s="29"/>
      <c r="C176" s="81"/>
      <c r="D176" s="81"/>
      <c r="I176" s="81"/>
    </row>
    <row r="177" spans="2:9" x14ac:dyDescent="0.2">
      <c r="B177" s="29"/>
      <c r="C177" s="81"/>
      <c r="D177" s="81"/>
      <c r="I177" s="81"/>
    </row>
    <row r="178" spans="2:9" x14ac:dyDescent="0.2">
      <c r="B178" s="29"/>
      <c r="C178" s="81"/>
      <c r="D178" s="81"/>
      <c r="I178" s="81"/>
    </row>
    <row r="179" spans="2:9" x14ac:dyDescent="0.2">
      <c r="B179" s="29"/>
      <c r="C179" s="81"/>
      <c r="D179" s="81"/>
      <c r="I179" s="81"/>
    </row>
    <row r="180" spans="2:9" x14ac:dyDescent="0.2">
      <c r="B180" s="29"/>
      <c r="C180" s="81"/>
      <c r="D180" s="81"/>
      <c r="I180" s="81"/>
    </row>
    <row r="181" spans="2:9" x14ac:dyDescent="0.2">
      <c r="B181" s="29"/>
      <c r="C181" s="81"/>
      <c r="D181" s="81"/>
      <c r="I181" s="81"/>
    </row>
    <row r="182" spans="2:9" x14ac:dyDescent="0.2">
      <c r="B182" s="29"/>
      <c r="C182" s="81"/>
      <c r="D182" s="81"/>
      <c r="I182" s="81"/>
    </row>
    <row r="183" spans="2:9" x14ac:dyDescent="0.2">
      <c r="B183" s="29"/>
      <c r="C183" s="81"/>
      <c r="D183" s="81"/>
      <c r="I183" s="81"/>
    </row>
    <row r="184" spans="2:9" x14ac:dyDescent="0.2">
      <c r="B184" s="29"/>
      <c r="C184" s="81"/>
      <c r="D184" s="81"/>
      <c r="I184" s="81"/>
    </row>
    <row r="185" spans="2:9" x14ac:dyDescent="0.2">
      <c r="B185" s="29"/>
      <c r="C185" s="81"/>
      <c r="D185" s="81"/>
      <c r="I185" s="81"/>
    </row>
    <row r="186" spans="2:9" x14ac:dyDescent="0.2">
      <c r="B186" s="29"/>
      <c r="C186" s="81"/>
      <c r="D186" s="81"/>
      <c r="I186" s="81"/>
    </row>
    <row r="187" spans="2:9" x14ac:dyDescent="0.2">
      <c r="B187" s="29"/>
      <c r="C187" s="81"/>
      <c r="D187" s="81"/>
      <c r="I187" s="81"/>
    </row>
    <row r="188" spans="2:9" x14ac:dyDescent="0.2">
      <c r="B188" s="29"/>
      <c r="C188" s="81"/>
      <c r="D188" s="81"/>
      <c r="I188" s="81"/>
    </row>
    <row r="189" spans="2:9" x14ac:dyDescent="0.2">
      <c r="B189" s="29"/>
      <c r="C189" s="81"/>
      <c r="D189" s="81"/>
      <c r="I189" s="81"/>
    </row>
    <row r="190" spans="2:9" x14ac:dyDescent="0.2">
      <c r="B190" s="29"/>
      <c r="C190" s="81"/>
      <c r="D190" s="81"/>
      <c r="I190" s="81"/>
    </row>
    <row r="191" spans="2:9" x14ac:dyDescent="0.2">
      <c r="B191" s="29"/>
      <c r="C191" s="81"/>
      <c r="D191" s="81"/>
      <c r="I191" s="81"/>
    </row>
    <row r="192" spans="2:9" x14ac:dyDescent="0.2">
      <c r="B192" s="29"/>
      <c r="C192" s="81"/>
      <c r="D192" s="81"/>
      <c r="I192" s="81"/>
    </row>
    <row r="193" spans="2:9" x14ac:dyDescent="0.2">
      <c r="B193" s="29"/>
      <c r="C193" s="81"/>
      <c r="D193" s="81"/>
      <c r="I193" s="81"/>
    </row>
    <row r="194" spans="2:9" x14ac:dyDescent="0.2">
      <c r="B194" s="29"/>
      <c r="C194" s="81"/>
      <c r="D194" s="81"/>
      <c r="I194" s="81"/>
    </row>
    <row r="195" spans="2:9" x14ac:dyDescent="0.2">
      <c r="B195" s="29"/>
      <c r="C195" s="81"/>
      <c r="D195" s="81"/>
      <c r="I195" s="81"/>
    </row>
    <row r="196" spans="2:9" x14ac:dyDescent="0.2">
      <c r="B196" s="29"/>
      <c r="C196" s="81"/>
      <c r="D196" s="81"/>
      <c r="I196" s="81"/>
    </row>
    <row r="197" spans="2:9" x14ac:dyDescent="0.2">
      <c r="B197" s="29"/>
      <c r="C197" s="81"/>
      <c r="D197" s="81"/>
      <c r="I197" s="81"/>
    </row>
    <row r="198" spans="2:9" x14ac:dyDescent="0.2">
      <c r="B198" s="29"/>
      <c r="C198" s="81"/>
      <c r="D198" s="81"/>
      <c r="I198" s="81"/>
    </row>
    <row r="199" spans="2:9" x14ac:dyDescent="0.2">
      <c r="B199" s="29"/>
      <c r="C199" s="81"/>
      <c r="D199" s="81"/>
      <c r="I199" s="81"/>
    </row>
    <row r="200" spans="2:9" x14ac:dyDescent="0.2">
      <c r="B200" s="29"/>
      <c r="C200" s="81"/>
      <c r="D200" s="81"/>
      <c r="I200" s="81"/>
    </row>
    <row r="201" spans="2:9" x14ac:dyDescent="0.2">
      <c r="B201" s="29"/>
      <c r="C201" s="81"/>
      <c r="D201" s="81"/>
      <c r="I201" s="81"/>
    </row>
    <row r="202" spans="2:9" x14ac:dyDescent="0.2">
      <c r="B202" s="29"/>
      <c r="C202" s="81"/>
      <c r="D202" s="81"/>
      <c r="I202" s="81"/>
    </row>
    <row r="203" spans="2:9" x14ac:dyDescent="0.2">
      <c r="B203" s="29"/>
      <c r="C203" s="81"/>
      <c r="D203" s="81"/>
      <c r="I203" s="81"/>
    </row>
    <row r="204" spans="2:9" x14ac:dyDescent="0.2">
      <c r="B204" s="29"/>
      <c r="C204" s="81"/>
      <c r="D204" s="81"/>
      <c r="I204" s="81"/>
    </row>
    <row r="205" spans="2:9" x14ac:dyDescent="0.2">
      <c r="B205" s="29"/>
      <c r="C205" s="81"/>
      <c r="D205" s="81"/>
      <c r="I205" s="81"/>
    </row>
    <row r="206" spans="2:9" x14ac:dyDescent="0.2">
      <c r="B206" s="29"/>
      <c r="C206" s="81"/>
      <c r="D206" s="81"/>
      <c r="I206" s="81"/>
    </row>
    <row r="207" spans="2:9" x14ac:dyDescent="0.2">
      <c r="B207" s="29"/>
      <c r="C207" s="81"/>
      <c r="D207" s="81"/>
      <c r="I207" s="81"/>
    </row>
    <row r="208" spans="2:9" x14ac:dyDescent="0.2">
      <c r="B208" s="29"/>
      <c r="C208" s="81"/>
      <c r="D208" s="81"/>
      <c r="I208" s="81"/>
    </row>
    <row r="209" spans="2:9" x14ac:dyDescent="0.2">
      <c r="B209" s="29"/>
      <c r="C209" s="81"/>
      <c r="D209" s="81"/>
      <c r="I209" s="81"/>
    </row>
    <row r="210" spans="2:9" x14ac:dyDescent="0.2">
      <c r="B210" s="29"/>
      <c r="C210" s="81"/>
      <c r="D210" s="81"/>
      <c r="I210" s="81"/>
    </row>
    <row r="211" spans="2:9" x14ac:dyDescent="0.2">
      <c r="B211" s="29"/>
      <c r="C211" s="81"/>
      <c r="D211" s="81"/>
      <c r="I211" s="81"/>
    </row>
    <row r="212" spans="2:9" x14ac:dyDescent="0.2">
      <c r="B212" s="29"/>
      <c r="C212" s="81"/>
      <c r="D212" s="81"/>
      <c r="I212" s="81"/>
    </row>
    <row r="213" spans="2:9" x14ac:dyDescent="0.2">
      <c r="B213" s="29"/>
      <c r="C213" s="81"/>
      <c r="D213" s="81"/>
      <c r="I213" s="81"/>
    </row>
    <row r="214" spans="2:9" x14ac:dyDescent="0.2">
      <c r="B214" s="29"/>
      <c r="C214" s="81"/>
      <c r="D214" s="81"/>
      <c r="I214" s="81"/>
    </row>
    <row r="215" spans="2:9" x14ac:dyDescent="0.2">
      <c r="B215" s="29"/>
      <c r="C215" s="81"/>
      <c r="D215" s="81"/>
      <c r="I215" s="81"/>
    </row>
    <row r="216" spans="2:9" x14ac:dyDescent="0.2">
      <c r="B216" s="29"/>
      <c r="C216" s="81"/>
      <c r="D216" s="81"/>
      <c r="I216" s="81"/>
    </row>
    <row r="217" spans="2:9" x14ac:dyDescent="0.2">
      <c r="B217" s="29"/>
      <c r="C217" s="81"/>
      <c r="D217" s="81"/>
      <c r="I217" s="81"/>
    </row>
    <row r="218" spans="2:9" x14ac:dyDescent="0.2">
      <c r="B218" s="29"/>
      <c r="C218" s="81"/>
      <c r="D218" s="81"/>
      <c r="I218" s="81"/>
    </row>
    <row r="219" spans="2:9" x14ac:dyDescent="0.2">
      <c r="B219" s="29"/>
      <c r="C219" s="81"/>
      <c r="D219" s="81"/>
      <c r="I219" s="81"/>
    </row>
    <row r="220" spans="2:9" x14ac:dyDescent="0.2">
      <c r="B220" s="29"/>
      <c r="C220" s="81"/>
      <c r="D220" s="81"/>
      <c r="I220" s="81"/>
    </row>
    <row r="221" spans="2:9" x14ac:dyDescent="0.2">
      <c r="B221" s="29"/>
      <c r="C221" s="81"/>
      <c r="D221" s="81"/>
      <c r="I221" s="81"/>
    </row>
    <row r="222" spans="2:9" x14ac:dyDescent="0.2">
      <c r="B222" s="29"/>
      <c r="C222" s="81"/>
      <c r="D222" s="81"/>
      <c r="I222" s="81"/>
    </row>
    <row r="223" spans="2:9" x14ac:dyDescent="0.2">
      <c r="B223" s="29"/>
      <c r="C223" s="81"/>
      <c r="D223" s="81"/>
      <c r="I223" s="81"/>
    </row>
    <row r="224" spans="2:9" x14ac:dyDescent="0.2">
      <c r="B224" s="29"/>
      <c r="C224" s="81"/>
      <c r="D224" s="81"/>
      <c r="I224" s="81"/>
    </row>
    <row r="225" spans="2:9" x14ac:dyDescent="0.2">
      <c r="B225" s="29"/>
      <c r="C225" s="81"/>
      <c r="D225" s="81"/>
      <c r="I225" s="81"/>
    </row>
    <row r="226" spans="2:9" x14ac:dyDescent="0.2">
      <c r="B226" s="29"/>
      <c r="C226" s="81"/>
      <c r="D226" s="81"/>
      <c r="I226" s="81"/>
    </row>
    <row r="227" spans="2:9" x14ac:dyDescent="0.2">
      <c r="B227" s="29"/>
      <c r="C227" s="81"/>
      <c r="D227" s="81"/>
      <c r="I227" s="81"/>
    </row>
    <row r="228" spans="2:9" x14ac:dyDescent="0.2">
      <c r="B228" s="29"/>
      <c r="C228" s="81"/>
      <c r="D228" s="81"/>
      <c r="I228" s="81"/>
    </row>
    <row r="229" spans="2:9" x14ac:dyDescent="0.2">
      <c r="B229" s="29"/>
      <c r="C229" s="81"/>
      <c r="D229" s="81"/>
      <c r="I229" s="81"/>
    </row>
    <row r="230" spans="2:9" x14ac:dyDescent="0.2">
      <c r="B230" s="29"/>
      <c r="C230" s="81"/>
      <c r="D230" s="81"/>
      <c r="I230" s="81"/>
    </row>
    <row r="231" spans="2:9" x14ac:dyDescent="0.2">
      <c r="B231" s="29"/>
      <c r="C231" s="81"/>
      <c r="D231" s="81"/>
      <c r="I231" s="81"/>
    </row>
    <row r="232" spans="2:9" x14ac:dyDescent="0.2">
      <c r="B232" s="29"/>
      <c r="C232" s="81"/>
      <c r="D232" s="81"/>
      <c r="I232" s="81"/>
    </row>
    <row r="233" spans="2:9" x14ac:dyDescent="0.2">
      <c r="B233" s="29"/>
      <c r="C233" s="81"/>
      <c r="D233" s="81"/>
      <c r="I233" s="81"/>
    </row>
    <row r="234" spans="2:9" x14ac:dyDescent="0.2">
      <c r="B234" s="29"/>
      <c r="C234" s="81"/>
      <c r="D234" s="81"/>
      <c r="I234" s="81"/>
    </row>
    <row r="235" spans="2:9" x14ac:dyDescent="0.2">
      <c r="B235" s="29"/>
      <c r="C235" s="81"/>
      <c r="D235" s="81"/>
      <c r="I235" s="81"/>
    </row>
    <row r="236" spans="2:9" x14ac:dyDescent="0.2">
      <c r="B236" s="29"/>
      <c r="C236" s="81"/>
      <c r="D236" s="81"/>
      <c r="I236" s="81"/>
    </row>
    <row r="237" spans="2:9" x14ac:dyDescent="0.2">
      <c r="B237" s="29"/>
      <c r="C237" s="81"/>
      <c r="D237" s="81"/>
      <c r="I237" s="81"/>
    </row>
    <row r="238" spans="2:9" x14ac:dyDescent="0.2">
      <c r="B238" s="29"/>
      <c r="C238" s="81"/>
      <c r="D238" s="81"/>
      <c r="I238" s="81"/>
    </row>
    <row r="239" spans="2:9" x14ac:dyDescent="0.2">
      <c r="B239" s="29"/>
      <c r="C239" s="81"/>
      <c r="D239" s="81"/>
      <c r="I239" s="81"/>
    </row>
    <row r="240" spans="2:9" x14ac:dyDescent="0.2">
      <c r="B240" s="29"/>
      <c r="C240" s="81"/>
      <c r="D240" s="81"/>
      <c r="I240" s="81"/>
    </row>
    <row r="241" spans="2:9" x14ac:dyDescent="0.2">
      <c r="B241" s="29"/>
      <c r="C241" s="81"/>
      <c r="D241" s="81"/>
      <c r="I241" s="81"/>
    </row>
    <row r="242" spans="2:9" x14ac:dyDescent="0.2">
      <c r="B242" s="29"/>
      <c r="C242" s="81"/>
      <c r="D242" s="81"/>
      <c r="I242" s="81"/>
    </row>
    <row r="243" spans="2:9" x14ac:dyDescent="0.2">
      <c r="B243" s="29"/>
      <c r="C243" s="81"/>
      <c r="D243" s="81"/>
      <c r="I243" s="81"/>
    </row>
    <row r="244" spans="2:9" x14ac:dyDescent="0.2">
      <c r="B244" s="29"/>
      <c r="C244" s="81"/>
      <c r="D244" s="81"/>
      <c r="I244" s="81"/>
    </row>
    <row r="245" spans="2:9" x14ac:dyDescent="0.2">
      <c r="B245" s="29"/>
      <c r="C245" s="81"/>
      <c r="D245" s="81"/>
      <c r="I245" s="81"/>
    </row>
    <row r="246" spans="2:9" x14ac:dyDescent="0.2">
      <c r="B246" s="29"/>
      <c r="C246" s="81"/>
      <c r="D246" s="81"/>
      <c r="I246" s="81"/>
    </row>
    <row r="247" spans="2:9" x14ac:dyDescent="0.2">
      <c r="B247" s="29"/>
      <c r="C247" s="81"/>
      <c r="D247" s="81"/>
      <c r="I247" s="81"/>
    </row>
    <row r="248" spans="2:9" x14ac:dyDescent="0.2">
      <c r="B248" s="29"/>
      <c r="C248" s="81"/>
      <c r="D248" s="81"/>
      <c r="I248" s="81"/>
    </row>
    <row r="249" spans="2:9" x14ac:dyDescent="0.2">
      <c r="B249" s="29"/>
      <c r="C249" s="81"/>
      <c r="D249" s="81"/>
      <c r="I249" s="81"/>
    </row>
    <row r="250" spans="2:9" x14ac:dyDescent="0.2">
      <c r="B250" s="29"/>
      <c r="C250" s="81"/>
      <c r="D250" s="81"/>
      <c r="I250" s="81"/>
    </row>
    <row r="251" spans="2:9" x14ac:dyDescent="0.2">
      <c r="B251" s="29"/>
      <c r="C251" s="81"/>
      <c r="D251" s="81"/>
      <c r="I251" s="81"/>
    </row>
    <row r="252" spans="2:9" x14ac:dyDescent="0.2">
      <c r="B252" s="29"/>
      <c r="C252" s="81"/>
      <c r="D252" s="81"/>
      <c r="I252" s="81"/>
    </row>
    <row r="253" spans="2:9" x14ac:dyDescent="0.2">
      <c r="B253" s="29"/>
      <c r="C253" s="81"/>
      <c r="D253" s="81"/>
      <c r="I253" s="81"/>
    </row>
    <row r="254" spans="2:9" x14ac:dyDescent="0.2">
      <c r="B254" s="29"/>
      <c r="C254" s="81"/>
      <c r="D254" s="81"/>
      <c r="I254" s="81"/>
    </row>
    <row r="255" spans="2:9" x14ac:dyDescent="0.2">
      <c r="B255" s="29"/>
      <c r="C255" s="81"/>
      <c r="D255" s="81"/>
      <c r="I255" s="81"/>
    </row>
    <row r="256" spans="2:9" x14ac:dyDescent="0.2">
      <c r="B256" s="29"/>
      <c r="C256" s="81"/>
      <c r="D256" s="81"/>
      <c r="I256" s="81"/>
    </row>
    <row r="257" spans="2:9" x14ac:dyDescent="0.2">
      <c r="B257" s="29"/>
      <c r="C257" s="81"/>
      <c r="D257" s="81"/>
      <c r="I257" s="81"/>
    </row>
    <row r="258" spans="2:9" x14ac:dyDescent="0.2">
      <c r="B258" s="29"/>
      <c r="C258" s="81"/>
      <c r="D258" s="81"/>
      <c r="I258" s="81"/>
    </row>
    <row r="259" spans="2:9" x14ac:dyDescent="0.2">
      <c r="B259" s="29"/>
      <c r="C259" s="81"/>
      <c r="D259" s="81"/>
      <c r="I259" s="81"/>
    </row>
    <row r="260" spans="2:9" x14ac:dyDescent="0.2">
      <c r="B260" s="29"/>
      <c r="C260" s="81"/>
      <c r="D260" s="81"/>
      <c r="I260" s="81"/>
    </row>
    <row r="261" spans="2:9" x14ac:dyDescent="0.2">
      <c r="B261" s="29"/>
      <c r="C261" s="81"/>
      <c r="D261" s="81"/>
      <c r="I261" s="81"/>
    </row>
    <row r="262" spans="2:9" x14ac:dyDescent="0.2">
      <c r="B262" s="29"/>
      <c r="C262" s="81"/>
      <c r="D262" s="81"/>
      <c r="I262" s="81"/>
    </row>
    <row r="263" spans="2:9" x14ac:dyDescent="0.2">
      <c r="B263" s="29"/>
      <c r="C263" s="81"/>
      <c r="D263" s="81"/>
      <c r="I263" s="81"/>
    </row>
    <row r="264" spans="2:9" x14ac:dyDescent="0.2">
      <c r="B264" s="29"/>
      <c r="C264" s="81"/>
      <c r="D264" s="81"/>
      <c r="I264" s="81"/>
    </row>
    <row r="265" spans="2:9" x14ac:dyDescent="0.2">
      <c r="B265" s="29"/>
      <c r="C265" s="81"/>
      <c r="D265" s="81"/>
      <c r="I265" s="81"/>
    </row>
    <row r="266" spans="2:9" x14ac:dyDescent="0.2">
      <c r="B266" s="29"/>
      <c r="C266" s="81"/>
      <c r="D266" s="81"/>
      <c r="I266" s="81"/>
    </row>
    <row r="267" spans="2:9" x14ac:dyDescent="0.2">
      <c r="B267" s="29"/>
      <c r="C267" s="81"/>
      <c r="D267" s="81"/>
      <c r="I267" s="81"/>
    </row>
    <row r="268" spans="2:9" x14ac:dyDescent="0.2">
      <c r="B268" s="29"/>
      <c r="C268" s="81"/>
      <c r="D268" s="81"/>
      <c r="I268" s="81"/>
    </row>
    <row r="269" spans="2:9" x14ac:dyDescent="0.2">
      <c r="B269" s="29"/>
      <c r="C269" s="81"/>
      <c r="D269" s="81"/>
      <c r="I269" s="81"/>
    </row>
    <row r="270" spans="2:9" x14ac:dyDescent="0.2">
      <c r="B270" s="29"/>
      <c r="C270" s="81"/>
      <c r="D270" s="81"/>
      <c r="I270" s="81"/>
    </row>
    <row r="271" spans="2:9" x14ac:dyDescent="0.2">
      <c r="B271" s="29"/>
      <c r="C271" s="81"/>
      <c r="D271" s="81"/>
      <c r="I271" s="81"/>
    </row>
    <row r="272" spans="2:9" x14ac:dyDescent="0.2">
      <c r="B272" s="29"/>
      <c r="C272" s="81"/>
      <c r="D272" s="81"/>
      <c r="I272" s="81"/>
    </row>
    <row r="273" spans="2:9" x14ac:dyDescent="0.2">
      <c r="B273" s="29"/>
      <c r="C273" s="81"/>
      <c r="D273" s="81"/>
      <c r="I273" s="81"/>
    </row>
    <row r="274" spans="2:9" x14ac:dyDescent="0.2">
      <c r="B274" s="29"/>
      <c r="C274" s="81"/>
      <c r="D274" s="81"/>
      <c r="I274" s="81"/>
    </row>
    <row r="275" spans="2:9" x14ac:dyDescent="0.2">
      <c r="B275" s="29"/>
      <c r="C275" s="81"/>
      <c r="D275" s="81"/>
      <c r="I275" s="81"/>
    </row>
    <row r="276" spans="2:9" x14ac:dyDescent="0.2">
      <c r="B276" s="29"/>
      <c r="C276" s="81"/>
      <c r="D276" s="81"/>
      <c r="I276" s="81"/>
    </row>
    <row r="277" spans="2:9" x14ac:dyDescent="0.2">
      <c r="B277" s="29"/>
      <c r="C277" s="81"/>
      <c r="D277" s="81"/>
      <c r="I277" s="81"/>
    </row>
    <row r="278" spans="2:9" x14ac:dyDescent="0.2">
      <c r="B278" s="29"/>
      <c r="C278" s="81"/>
      <c r="D278" s="81"/>
      <c r="I278" s="81"/>
    </row>
    <row r="279" spans="2:9" x14ac:dyDescent="0.2">
      <c r="B279" s="29"/>
      <c r="C279" s="81"/>
      <c r="D279" s="81"/>
      <c r="I279" s="81"/>
    </row>
    <row r="280" spans="2:9" x14ac:dyDescent="0.2">
      <c r="B280" s="29"/>
      <c r="C280" s="81"/>
      <c r="D280" s="81"/>
      <c r="I280" s="81"/>
    </row>
    <row r="281" spans="2:9" x14ac:dyDescent="0.2">
      <c r="B281" s="29"/>
      <c r="C281" s="81"/>
      <c r="D281" s="81"/>
      <c r="I281" s="81"/>
    </row>
    <row r="282" spans="2:9" x14ac:dyDescent="0.2">
      <c r="B282" s="29"/>
      <c r="C282" s="81"/>
      <c r="D282" s="81"/>
      <c r="I282" s="81"/>
    </row>
    <row r="283" spans="2:9" x14ac:dyDescent="0.2">
      <c r="B283" s="29"/>
      <c r="C283" s="81"/>
      <c r="D283" s="81"/>
      <c r="I283" s="81"/>
    </row>
    <row r="284" spans="2:9" x14ac:dyDescent="0.2">
      <c r="B284" s="29"/>
      <c r="C284" s="81"/>
      <c r="D284" s="81"/>
      <c r="I284" s="81"/>
    </row>
    <row r="285" spans="2:9" x14ac:dyDescent="0.2">
      <c r="B285" s="29"/>
      <c r="C285" s="81"/>
      <c r="D285" s="81"/>
      <c r="I285" s="81"/>
    </row>
    <row r="286" spans="2:9" x14ac:dyDescent="0.2">
      <c r="B286" s="29"/>
      <c r="C286" s="81"/>
      <c r="D286" s="81"/>
      <c r="I286" s="81"/>
    </row>
    <row r="287" spans="2:9" x14ac:dyDescent="0.2">
      <c r="B287" s="29"/>
      <c r="C287" s="81"/>
      <c r="D287" s="81"/>
      <c r="I287" s="81"/>
    </row>
    <row r="288" spans="2:9" x14ac:dyDescent="0.2">
      <c r="B288" s="29"/>
      <c r="C288" s="81"/>
      <c r="D288" s="81"/>
      <c r="I288" s="81"/>
    </row>
    <row r="289" spans="2:9" x14ac:dyDescent="0.2">
      <c r="B289" s="29"/>
      <c r="C289" s="81"/>
      <c r="D289" s="81"/>
      <c r="I289" s="81"/>
    </row>
    <row r="290" spans="2:9" x14ac:dyDescent="0.2">
      <c r="B290" s="29"/>
      <c r="C290" s="81"/>
      <c r="D290" s="81"/>
      <c r="I290" s="81"/>
    </row>
    <row r="291" spans="2:9" x14ac:dyDescent="0.2">
      <c r="B291" s="29"/>
      <c r="C291" s="81"/>
      <c r="D291" s="81"/>
      <c r="I291" s="81"/>
    </row>
    <row r="292" spans="2:9" x14ac:dyDescent="0.2">
      <c r="B292" s="29"/>
      <c r="C292" s="81"/>
      <c r="D292" s="81"/>
      <c r="I292" s="81"/>
    </row>
    <row r="293" spans="2:9" x14ac:dyDescent="0.2">
      <c r="B293" s="29"/>
      <c r="C293" s="81"/>
      <c r="D293" s="81"/>
      <c r="I293" s="81"/>
    </row>
    <row r="294" spans="2:9" x14ac:dyDescent="0.2">
      <c r="B294" s="29"/>
      <c r="C294" s="81"/>
      <c r="D294" s="81"/>
      <c r="I294" s="81"/>
    </row>
    <row r="295" spans="2:9" x14ac:dyDescent="0.2">
      <c r="B295" s="29"/>
      <c r="C295" s="81"/>
      <c r="D295" s="81"/>
      <c r="I295" s="81"/>
    </row>
    <row r="296" spans="2:9" x14ac:dyDescent="0.2">
      <c r="B296" s="29"/>
      <c r="C296" s="81"/>
      <c r="D296" s="81"/>
      <c r="I296" s="81"/>
    </row>
    <row r="297" spans="2:9" x14ac:dyDescent="0.2">
      <c r="B297" s="29"/>
      <c r="C297" s="81"/>
      <c r="D297" s="81"/>
      <c r="I297" s="81"/>
    </row>
    <row r="298" spans="2:9" x14ac:dyDescent="0.2">
      <c r="B298" s="29"/>
      <c r="C298" s="81"/>
      <c r="D298" s="81"/>
      <c r="I298" s="81"/>
    </row>
    <row r="299" spans="2:9" x14ac:dyDescent="0.2">
      <c r="B299" s="29"/>
      <c r="C299" s="81"/>
      <c r="D299" s="81"/>
      <c r="I299" s="81"/>
    </row>
    <row r="300" spans="2:9" x14ac:dyDescent="0.2">
      <c r="B300" s="29"/>
      <c r="C300" s="81"/>
      <c r="D300" s="81"/>
      <c r="I300" s="81"/>
    </row>
    <row r="301" spans="2:9" x14ac:dyDescent="0.2">
      <c r="B301" s="29"/>
      <c r="C301" s="81"/>
      <c r="D301" s="81"/>
      <c r="I301" s="81"/>
    </row>
    <row r="302" spans="2:9" x14ac:dyDescent="0.2">
      <c r="B302" s="29"/>
      <c r="C302" s="81"/>
      <c r="D302" s="81"/>
      <c r="I302" s="81"/>
    </row>
    <row r="303" spans="2:9" x14ac:dyDescent="0.2">
      <c r="B303" s="29"/>
      <c r="C303" s="81"/>
      <c r="D303" s="81"/>
      <c r="I303" s="81"/>
    </row>
    <row r="304" spans="2:9" x14ac:dyDescent="0.2">
      <c r="B304" s="29"/>
      <c r="C304" s="81"/>
      <c r="D304" s="81"/>
      <c r="I304" s="81"/>
    </row>
    <row r="305" spans="2:9" x14ac:dyDescent="0.2">
      <c r="B305" s="29"/>
      <c r="C305" s="81"/>
      <c r="D305" s="81"/>
      <c r="I305" s="81"/>
    </row>
    <row r="306" spans="2:9" x14ac:dyDescent="0.2">
      <c r="B306" s="29"/>
      <c r="C306" s="81"/>
      <c r="D306" s="81"/>
      <c r="I306" s="81"/>
    </row>
    <row r="307" spans="2:9" x14ac:dyDescent="0.2">
      <c r="B307" s="29"/>
      <c r="C307" s="81"/>
      <c r="D307" s="81"/>
      <c r="I307" s="81"/>
    </row>
    <row r="308" spans="2:9" x14ac:dyDescent="0.2">
      <c r="B308" s="29"/>
      <c r="C308" s="81"/>
      <c r="D308" s="81"/>
      <c r="I308" s="81"/>
    </row>
    <row r="309" spans="2:9" x14ac:dyDescent="0.2">
      <c r="B309" s="29"/>
      <c r="C309" s="81"/>
      <c r="D309" s="81"/>
      <c r="I309" s="81"/>
    </row>
    <row r="310" spans="2:9" x14ac:dyDescent="0.2">
      <c r="B310" s="29"/>
      <c r="C310" s="81"/>
      <c r="D310" s="81"/>
      <c r="I310" s="81"/>
    </row>
    <row r="311" spans="2:9" x14ac:dyDescent="0.2">
      <c r="B311" s="29"/>
      <c r="C311" s="81"/>
      <c r="D311" s="81"/>
      <c r="I311" s="81"/>
    </row>
    <row r="312" spans="2:9" x14ac:dyDescent="0.2">
      <c r="B312" s="29"/>
      <c r="C312" s="81"/>
      <c r="D312" s="81"/>
      <c r="I312" s="81"/>
    </row>
    <row r="313" spans="2:9" x14ac:dyDescent="0.2">
      <c r="B313" s="29"/>
      <c r="C313" s="81"/>
      <c r="D313" s="81"/>
      <c r="I313" s="81"/>
    </row>
    <row r="314" spans="2:9" x14ac:dyDescent="0.2">
      <c r="B314" s="29"/>
      <c r="C314" s="81"/>
      <c r="D314" s="81"/>
      <c r="I314" s="81"/>
    </row>
    <row r="315" spans="2:9" x14ac:dyDescent="0.2">
      <c r="B315" s="29"/>
      <c r="C315" s="81"/>
      <c r="D315" s="81"/>
      <c r="I315" s="81"/>
    </row>
    <row r="316" spans="2:9" x14ac:dyDescent="0.2">
      <c r="B316" s="29"/>
      <c r="C316" s="81"/>
      <c r="D316" s="81"/>
      <c r="I316" s="81"/>
    </row>
    <row r="317" spans="2:9" x14ac:dyDescent="0.2">
      <c r="B317" s="29"/>
      <c r="C317" s="81"/>
      <c r="D317" s="81"/>
      <c r="I317" s="81"/>
    </row>
    <row r="318" spans="2:9" x14ac:dyDescent="0.2">
      <c r="B318" s="29"/>
      <c r="C318" s="81"/>
      <c r="D318" s="81"/>
      <c r="I318" s="81"/>
    </row>
    <row r="319" spans="2:9" x14ac:dyDescent="0.2">
      <c r="B319" s="29"/>
      <c r="C319" s="81"/>
      <c r="D319" s="81"/>
      <c r="I319" s="81"/>
    </row>
    <row r="320" spans="2:9" x14ac:dyDescent="0.2">
      <c r="B320" s="29"/>
      <c r="C320" s="81"/>
      <c r="D320" s="81"/>
      <c r="I320" s="81"/>
    </row>
    <row r="321" spans="2:9" x14ac:dyDescent="0.2">
      <c r="B321" s="29"/>
      <c r="C321" s="81"/>
      <c r="D321" s="81"/>
      <c r="I321" s="81"/>
    </row>
    <row r="322" spans="2:9" x14ac:dyDescent="0.2">
      <c r="B322" s="29"/>
      <c r="C322" s="81"/>
      <c r="D322" s="81"/>
      <c r="I322" s="81"/>
    </row>
    <row r="323" spans="2:9" x14ac:dyDescent="0.2">
      <c r="B323" s="29"/>
      <c r="C323" s="81"/>
      <c r="D323" s="81"/>
      <c r="I323" s="81"/>
    </row>
    <row r="324" spans="2:9" x14ac:dyDescent="0.2">
      <c r="B324" s="29"/>
      <c r="C324" s="81"/>
      <c r="D324" s="81"/>
      <c r="I324" s="81"/>
    </row>
    <row r="325" spans="2:9" x14ac:dyDescent="0.2">
      <c r="B325" s="29"/>
      <c r="C325" s="81"/>
      <c r="D325" s="81"/>
      <c r="I325" s="81"/>
    </row>
    <row r="326" spans="2:9" x14ac:dyDescent="0.2">
      <c r="B326" s="29"/>
      <c r="C326" s="81"/>
      <c r="D326" s="81"/>
      <c r="I326" s="81"/>
    </row>
    <row r="327" spans="2:9" x14ac:dyDescent="0.2">
      <c r="B327" s="29"/>
      <c r="C327" s="81"/>
      <c r="D327" s="81"/>
      <c r="I327" s="81"/>
    </row>
    <row r="328" spans="2:9" x14ac:dyDescent="0.2">
      <c r="B328" s="29"/>
      <c r="C328" s="81"/>
      <c r="D328" s="81"/>
      <c r="I328" s="81"/>
    </row>
    <row r="329" spans="2:9" x14ac:dyDescent="0.2">
      <c r="B329" s="29"/>
      <c r="C329" s="81"/>
      <c r="D329" s="81"/>
      <c r="I329" s="81"/>
    </row>
    <row r="330" spans="2:9" x14ac:dyDescent="0.2">
      <c r="B330" s="29"/>
      <c r="C330" s="81"/>
      <c r="D330" s="81"/>
      <c r="I330" s="81"/>
    </row>
    <row r="331" spans="2:9" x14ac:dyDescent="0.2">
      <c r="B331" s="29"/>
      <c r="C331" s="81"/>
      <c r="D331" s="81"/>
      <c r="I331" s="81"/>
    </row>
    <row r="332" spans="2:9" x14ac:dyDescent="0.2">
      <c r="B332" s="29"/>
      <c r="C332" s="81"/>
      <c r="D332" s="81"/>
      <c r="I332" s="81"/>
    </row>
    <row r="333" spans="2:9" x14ac:dyDescent="0.2">
      <c r="B333" s="29"/>
      <c r="C333" s="81"/>
      <c r="D333" s="81"/>
      <c r="I333" s="81"/>
    </row>
    <row r="334" spans="2:9" x14ac:dyDescent="0.2">
      <c r="B334" s="29"/>
      <c r="C334" s="81"/>
      <c r="D334" s="81"/>
      <c r="I334" s="81"/>
    </row>
    <row r="335" spans="2:9" x14ac:dyDescent="0.2">
      <c r="B335" s="29"/>
      <c r="C335" s="81"/>
      <c r="D335" s="81"/>
      <c r="I335" s="81"/>
    </row>
    <row r="336" spans="2:9" x14ac:dyDescent="0.2">
      <c r="B336" s="29"/>
      <c r="C336" s="81"/>
      <c r="D336" s="81"/>
      <c r="I336" s="81"/>
    </row>
    <row r="337" spans="2:9" x14ac:dyDescent="0.2">
      <c r="B337" s="29"/>
      <c r="C337" s="81"/>
      <c r="D337" s="81"/>
      <c r="I337" s="81"/>
    </row>
    <row r="338" spans="2:9" x14ac:dyDescent="0.2">
      <c r="B338" s="29"/>
      <c r="C338" s="81"/>
      <c r="D338" s="81"/>
      <c r="I338" s="81"/>
    </row>
    <row r="339" spans="2:9" x14ac:dyDescent="0.2">
      <c r="B339" s="29"/>
      <c r="C339" s="81"/>
      <c r="D339" s="81"/>
      <c r="I339" s="81"/>
    </row>
    <row r="340" spans="2:9" x14ac:dyDescent="0.2">
      <c r="B340" s="29"/>
      <c r="C340" s="81"/>
      <c r="D340" s="81"/>
      <c r="I340" s="81"/>
    </row>
    <row r="341" spans="2:9" x14ac:dyDescent="0.2">
      <c r="B341" s="29"/>
      <c r="C341" s="81"/>
      <c r="D341" s="81"/>
      <c r="I341" s="81"/>
    </row>
    <row r="342" spans="2:9" x14ac:dyDescent="0.2">
      <c r="B342" s="29"/>
      <c r="C342" s="81"/>
      <c r="D342" s="81"/>
      <c r="I342" s="81"/>
    </row>
    <row r="343" spans="2:9" x14ac:dyDescent="0.2">
      <c r="B343" s="29"/>
      <c r="C343" s="81"/>
      <c r="D343" s="81"/>
      <c r="I343" s="81"/>
    </row>
    <row r="344" spans="2:9" x14ac:dyDescent="0.2">
      <c r="B344" s="29"/>
      <c r="C344" s="81"/>
      <c r="D344" s="81"/>
      <c r="I344" s="81"/>
    </row>
    <row r="345" spans="2:9" x14ac:dyDescent="0.2">
      <c r="B345" s="29"/>
      <c r="C345" s="81"/>
      <c r="D345" s="81"/>
      <c r="I345" s="81"/>
    </row>
    <row r="346" spans="2:9" x14ac:dyDescent="0.2">
      <c r="B346" s="29"/>
      <c r="C346" s="81"/>
      <c r="D346" s="81"/>
      <c r="I346" s="81"/>
    </row>
    <row r="347" spans="2:9" x14ac:dyDescent="0.2">
      <c r="B347" s="29"/>
      <c r="C347" s="81"/>
      <c r="D347" s="81"/>
      <c r="I347" s="81"/>
    </row>
    <row r="348" spans="2:9" x14ac:dyDescent="0.2">
      <c r="B348" s="29"/>
      <c r="C348" s="81"/>
      <c r="D348" s="81"/>
      <c r="I348" s="81"/>
    </row>
    <row r="349" spans="2:9" x14ac:dyDescent="0.2">
      <c r="B349" s="29"/>
      <c r="C349" s="81"/>
      <c r="D349" s="81"/>
      <c r="I349" s="81"/>
    </row>
    <row r="350" spans="2:9" x14ac:dyDescent="0.2">
      <c r="B350" s="29"/>
      <c r="C350" s="81"/>
      <c r="D350" s="81"/>
      <c r="I350" s="81"/>
    </row>
    <row r="351" spans="2:9" x14ac:dyDescent="0.2">
      <c r="B351" s="29"/>
      <c r="C351" s="81"/>
      <c r="D351" s="81"/>
      <c r="I351" s="81"/>
    </row>
    <row r="352" spans="2:9" x14ac:dyDescent="0.2">
      <c r="B352" s="29"/>
      <c r="C352" s="81"/>
      <c r="D352" s="81"/>
      <c r="I352" s="81"/>
    </row>
    <row r="353" spans="2:9" x14ac:dyDescent="0.2">
      <c r="B353" s="29"/>
      <c r="C353" s="81"/>
      <c r="D353" s="81"/>
      <c r="I353" s="81"/>
    </row>
    <row r="354" spans="2:9" x14ac:dyDescent="0.2">
      <c r="B354" s="29"/>
      <c r="C354" s="81"/>
      <c r="D354" s="81"/>
      <c r="I354" s="81"/>
    </row>
    <row r="355" spans="2:9" x14ac:dyDescent="0.2">
      <c r="B355" s="29"/>
      <c r="C355" s="81"/>
      <c r="D355" s="81"/>
      <c r="I355" s="81"/>
    </row>
    <row r="356" spans="2:9" x14ac:dyDescent="0.2">
      <c r="B356" s="29"/>
      <c r="C356" s="81"/>
      <c r="D356" s="81"/>
      <c r="I356" s="81"/>
    </row>
    <row r="357" spans="2:9" x14ac:dyDescent="0.2">
      <c r="B357" s="29"/>
      <c r="C357" s="81"/>
      <c r="D357" s="81"/>
      <c r="I357" s="81"/>
    </row>
    <row r="358" spans="2:9" x14ac:dyDescent="0.2">
      <c r="B358" s="29"/>
      <c r="C358" s="81"/>
      <c r="D358" s="81"/>
      <c r="I358" s="81"/>
    </row>
    <row r="359" spans="2:9" x14ac:dyDescent="0.2">
      <c r="B359" s="29"/>
      <c r="C359" s="81"/>
      <c r="D359" s="81"/>
      <c r="I359" s="81"/>
    </row>
    <row r="360" spans="2:9" x14ac:dyDescent="0.2">
      <c r="B360" s="29"/>
      <c r="C360" s="81"/>
      <c r="D360" s="81"/>
      <c r="I360" s="81"/>
    </row>
    <row r="361" spans="2:9" x14ac:dyDescent="0.2">
      <c r="B361" s="29"/>
      <c r="C361" s="81"/>
      <c r="D361" s="81"/>
      <c r="I361" s="81"/>
    </row>
    <row r="362" spans="2:9" x14ac:dyDescent="0.2">
      <c r="B362" s="29"/>
      <c r="C362" s="81"/>
      <c r="D362" s="81"/>
      <c r="I362" s="81"/>
    </row>
    <row r="363" spans="2:9" x14ac:dyDescent="0.2">
      <c r="B363" s="29"/>
      <c r="C363" s="81"/>
      <c r="D363" s="81"/>
      <c r="I363" s="81"/>
    </row>
    <row r="364" spans="2:9" x14ac:dyDescent="0.2">
      <c r="B364" s="29"/>
      <c r="C364" s="81"/>
      <c r="D364" s="81"/>
      <c r="I364" s="81"/>
    </row>
    <row r="365" spans="2:9" x14ac:dyDescent="0.2">
      <c r="B365" s="29"/>
      <c r="C365" s="81"/>
      <c r="D365" s="81"/>
      <c r="I365" s="81"/>
    </row>
    <row r="366" spans="2:9" x14ac:dyDescent="0.2">
      <c r="B366" s="29"/>
      <c r="C366" s="81"/>
      <c r="D366" s="81"/>
      <c r="I366" s="81"/>
    </row>
    <row r="367" spans="2:9" x14ac:dyDescent="0.2">
      <c r="B367" s="29"/>
      <c r="C367" s="81"/>
      <c r="D367" s="81"/>
      <c r="I367" s="81"/>
    </row>
    <row r="368" spans="2:9" x14ac:dyDescent="0.2">
      <c r="B368" s="29"/>
      <c r="C368" s="81"/>
      <c r="D368" s="81"/>
      <c r="I368" s="81"/>
    </row>
    <row r="369" spans="2:9" x14ac:dyDescent="0.2">
      <c r="B369" s="29"/>
      <c r="C369" s="81"/>
      <c r="D369" s="81"/>
      <c r="I369" s="81"/>
    </row>
    <row r="370" spans="2:9" x14ac:dyDescent="0.2">
      <c r="B370" s="29"/>
      <c r="C370" s="81"/>
      <c r="D370" s="81"/>
      <c r="I370" s="81"/>
    </row>
    <row r="371" spans="2:9" x14ac:dyDescent="0.2">
      <c r="B371" s="29"/>
      <c r="C371" s="81"/>
      <c r="D371" s="81"/>
      <c r="I371" s="81"/>
    </row>
    <row r="372" spans="2:9" x14ac:dyDescent="0.2">
      <c r="B372" s="29"/>
      <c r="C372" s="81"/>
      <c r="D372" s="81"/>
      <c r="I372" s="81"/>
    </row>
    <row r="373" spans="2:9" x14ac:dyDescent="0.2">
      <c r="B373" s="29"/>
      <c r="C373" s="81"/>
      <c r="D373" s="81"/>
      <c r="I373" s="81"/>
    </row>
    <row r="374" spans="2:9" x14ac:dyDescent="0.2">
      <c r="B374" s="29"/>
      <c r="C374" s="81"/>
      <c r="D374" s="81"/>
      <c r="I374" s="81"/>
    </row>
    <row r="375" spans="2:9" x14ac:dyDescent="0.2">
      <c r="B375" s="29"/>
      <c r="C375" s="81"/>
      <c r="D375" s="81"/>
      <c r="I375" s="81"/>
    </row>
    <row r="376" spans="2:9" x14ac:dyDescent="0.2">
      <c r="B376" s="29"/>
      <c r="C376" s="81"/>
      <c r="D376" s="81"/>
      <c r="I376" s="81"/>
    </row>
    <row r="377" spans="2:9" x14ac:dyDescent="0.2">
      <c r="B377" s="29"/>
      <c r="C377" s="81"/>
      <c r="D377" s="81"/>
      <c r="I377" s="81"/>
    </row>
    <row r="378" spans="2:9" x14ac:dyDescent="0.2">
      <c r="B378" s="29"/>
      <c r="C378" s="81"/>
      <c r="D378" s="81"/>
      <c r="I378" s="81"/>
    </row>
    <row r="379" spans="2:9" x14ac:dyDescent="0.2">
      <c r="B379" s="29"/>
      <c r="C379" s="81"/>
      <c r="D379" s="81"/>
      <c r="I379" s="81"/>
    </row>
    <row r="380" spans="2:9" x14ac:dyDescent="0.2">
      <c r="B380" s="29"/>
      <c r="C380" s="81"/>
      <c r="D380" s="81"/>
      <c r="I380" s="81"/>
    </row>
    <row r="381" spans="2:9" x14ac:dyDescent="0.2">
      <c r="B381" s="29"/>
      <c r="C381" s="81"/>
      <c r="D381" s="81"/>
      <c r="I381" s="81"/>
    </row>
    <row r="382" spans="2:9" x14ac:dyDescent="0.2">
      <c r="B382" s="29"/>
      <c r="C382" s="81"/>
      <c r="D382" s="81"/>
      <c r="I382" s="81"/>
    </row>
    <row r="383" spans="2:9" x14ac:dyDescent="0.2">
      <c r="B383" s="29"/>
      <c r="C383" s="81"/>
      <c r="D383" s="81"/>
      <c r="I383" s="81"/>
    </row>
    <row r="384" spans="2:9" x14ac:dyDescent="0.2">
      <c r="B384" s="29"/>
      <c r="C384" s="81"/>
      <c r="D384" s="81"/>
      <c r="I384" s="81"/>
    </row>
    <row r="385" spans="2:9" x14ac:dyDescent="0.2">
      <c r="B385" s="29"/>
      <c r="C385" s="81"/>
      <c r="D385" s="81"/>
      <c r="I385" s="81"/>
    </row>
    <row r="386" spans="2:9" x14ac:dyDescent="0.2">
      <c r="B386" s="29"/>
      <c r="C386" s="81"/>
      <c r="D386" s="81"/>
      <c r="I386" s="81"/>
    </row>
    <row r="387" spans="2:9" x14ac:dyDescent="0.2">
      <c r="B387" s="29"/>
      <c r="C387" s="81"/>
      <c r="D387" s="81"/>
      <c r="I387" s="81"/>
    </row>
    <row r="388" spans="2:9" x14ac:dyDescent="0.2">
      <c r="B388" s="29"/>
      <c r="C388" s="81"/>
      <c r="D388" s="81"/>
      <c r="I388" s="81"/>
    </row>
    <row r="389" spans="2:9" x14ac:dyDescent="0.2">
      <c r="B389" s="29"/>
      <c r="C389" s="81"/>
      <c r="D389" s="81"/>
      <c r="I389" s="81"/>
    </row>
    <row r="390" spans="2:9" x14ac:dyDescent="0.2">
      <c r="B390" s="29"/>
      <c r="C390" s="81"/>
      <c r="D390" s="81"/>
      <c r="I390" s="81"/>
    </row>
    <row r="391" spans="2:9" x14ac:dyDescent="0.2">
      <c r="B391" s="29"/>
      <c r="C391" s="81"/>
      <c r="D391" s="81"/>
      <c r="I391" s="81"/>
    </row>
    <row r="392" spans="2:9" x14ac:dyDescent="0.2">
      <c r="B392" s="29"/>
      <c r="C392" s="81"/>
      <c r="D392" s="81"/>
      <c r="I392" s="81"/>
    </row>
    <row r="393" spans="2:9" x14ac:dyDescent="0.2">
      <c r="B393" s="29"/>
      <c r="C393" s="81"/>
      <c r="D393" s="81"/>
      <c r="I393" s="81"/>
    </row>
    <row r="394" spans="2:9" x14ac:dyDescent="0.2">
      <c r="B394" s="29"/>
      <c r="C394" s="81"/>
      <c r="D394" s="81"/>
      <c r="I394" s="81"/>
    </row>
    <row r="395" spans="2:9" x14ac:dyDescent="0.2">
      <c r="B395" s="29"/>
      <c r="C395" s="81"/>
      <c r="D395" s="81"/>
      <c r="I395" s="81"/>
    </row>
    <row r="396" spans="2:9" x14ac:dyDescent="0.2">
      <c r="B396" s="29"/>
      <c r="C396" s="81"/>
      <c r="D396" s="81"/>
      <c r="I396" s="81"/>
    </row>
    <row r="397" spans="2:9" x14ac:dyDescent="0.2">
      <c r="B397" s="29"/>
      <c r="C397" s="81"/>
      <c r="D397" s="81"/>
      <c r="I397" s="81"/>
    </row>
    <row r="398" spans="2:9" x14ac:dyDescent="0.2">
      <c r="B398" s="29"/>
      <c r="C398" s="81"/>
      <c r="D398" s="81"/>
      <c r="I398" s="81"/>
    </row>
    <row r="399" spans="2:9" x14ac:dyDescent="0.2">
      <c r="B399" s="29"/>
      <c r="C399" s="81"/>
      <c r="D399" s="81"/>
      <c r="I399" s="81"/>
    </row>
    <row r="400" spans="2:9" x14ac:dyDescent="0.2">
      <c r="B400" s="29"/>
      <c r="C400" s="81"/>
      <c r="D400" s="81"/>
      <c r="I400" s="81"/>
    </row>
    <row r="401" spans="2:9" x14ac:dyDescent="0.2">
      <c r="B401" s="29"/>
      <c r="C401" s="81"/>
      <c r="D401" s="81"/>
      <c r="I401" s="81"/>
    </row>
    <row r="402" spans="2:9" x14ac:dyDescent="0.2">
      <c r="B402" s="29"/>
      <c r="C402" s="81"/>
      <c r="D402" s="81"/>
      <c r="I402" s="81"/>
    </row>
    <row r="403" spans="2:9" x14ac:dyDescent="0.2">
      <c r="B403" s="29"/>
      <c r="C403" s="81"/>
      <c r="D403" s="81"/>
      <c r="I403" s="81"/>
    </row>
    <row r="404" spans="2:9" x14ac:dyDescent="0.2">
      <c r="B404" s="29"/>
      <c r="C404" s="81"/>
      <c r="D404" s="81"/>
      <c r="I404" s="81"/>
    </row>
    <row r="405" spans="2:9" x14ac:dyDescent="0.2">
      <c r="B405" s="29"/>
      <c r="C405" s="81"/>
      <c r="D405" s="81"/>
      <c r="I405" s="81"/>
    </row>
    <row r="406" spans="2:9" x14ac:dyDescent="0.2">
      <c r="B406" s="29"/>
      <c r="C406" s="81"/>
      <c r="D406" s="81"/>
      <c r="I406" s="81"/>
    </row>
    <row r="407" spans="2:9" x14ac:dyDescent="0.2">
      <c r="B407" s="29"/>
      <c r="C407" s="81"/>
      <c r="D407" s="81"/>
      <c r="I407" s="81"/>
    </row>
    <row r="408" spans="2:9" x14ac:dyDescent="0.2">
      <c r="B408" s="29"/>
      <c r="C408" s="81"/>
      <c r="D408" s="81"/>
      <c r="I408" s="81"/>
    </row>
    <row r="409" spans="2:9" x14ac:dyDescent="0.2">
      <c r="B409" s="29"/>
      <c r="C409" s="81"/>
      <c r="D409" s="81"/>
      <c r="I409" s="81"/>
    </row>
  </sheetData>
  <printOptions horizontalCentered="1"/>
  <pageMargins left="0.27559055118110237" right="0.27559055118110237" top="0.19685039370078741" bottom="0.6692913385826772" header="0.11811023622047245" footer="0.19685039370078741"/>
  <pageSetup paperSize="9" orientation="landscape" horizontalDpi="300" verticalDpi="300" r:id="rId1"/>
  <headerFooter alignWithMargins="0">
    <oddFooter>&amp;L&amp;"Arial,מודגש"&amp;11&amp;P+46
&amp;C&amp;"Arial,מודגש"&amp;12ועדה 2-2018 פרוטוקול
תחום שונים</oddFooter>
  </headerFooter>
  <rowBreaks count="3" manualBreakCount="3">
    <brk id="38" max="15" man="1"/>
    <brk id="48" max="15" man="1"/>
    <brk id="58" max="15"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5e0__x05d5__x05e9__x05d0__x0020_1 xmlns="81ebdd19-1a90-4ec8-a744-d4b5803ff5ce">איגום תמיכות ופרוטוקולי ועדת התמיכות</_x05e0__x05d5__x05e9__x05d0__x0020_1>
    <FieldOrder xmlns="3af57d92-807c-43c5-8d5f-6fd455eb2776" xsi:nil="true"/>
    <_x05e9__x05e0__x05d4_ xmlns="81ebdd19-1a90-4ec8-a744-d4b5803ff5ce">2022</_x05e9__x05e0__x05d4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870DEDA1F32832458ECBE600845AD092" ma:contentTypeVersion="4" ma:contentTypeDescription="צור מסמך חדש." ma:contentTypeScope="" ma:versionID="c3f92cae00c234f58708f4f631eb7eed">
  <xsd:schema xmlns:xsd="http://www.w3.org/2001/XMLSchema" xmlns:xs="http://www.w3.org/2001/XMLSchema" xmlns:p="http://schemas.microsoft.com/office/2006/metadata/properties" xmlns:ns2="81ebdd19-1a90-4ec8-a744-d4b5803ff5ce" xmlns:ns3="3af57d92-807c-43c5-8d5f-6fd455eb2776" targetNamespace="http://schemas.microsoft.com/office/2006/metadata/properties" ma:root="true" ma:fieldsID="68c7ec071bbccf876a5d4407fb0581be" ns2:_="" ns3:_="">
    <xsd:import namespace="81ebdd19-1a90-4ec8-a744-d4b5803ff5ce"/>
    <xsd:import namespace="3af57d92-807c-43c5-8d5f-6fd455eb2776"/>
    <xsd:element name="properties">
      <xsd:complexType>
        <xsd:sequence>
          <xsd:element name="documentManagement">
            <xsd:complexType>
              <xsd:all>
                <xsd:element ref="ns2:_x05e0__x05d5__x05e9__x05d0__x0020_1" minOccurs="0"/>
                <xsd:element ref="ns3:FieldOrder" minOccurs="0"/>
                <xsd:element ref="ns2:_x05e9__x05e0__x05d4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bdd19-1a90-4ec8-a744-d4b5803ff5ce" elementFormDefault="qualified">
    <xsd:import namespace="http://schemas.microsoft.com/office/2006/documentManagement/types"/>
    <xsd:import namespace="http://schemas.microsoft.com/office/infopath/2007/PartnerControls"/>
    <xsd:element name="_x05e0__x05d5__x05e9__x05d0__x0020_1" ma:index="8" nillable="true" ma:displayName="נושא" ma:format="Dropdown" ma:internalName="_x05e0__x05d5__x05e9__x05d0__x0020_1">
      <xsd:simpleType>
        <xsd:restriction base="dms:Choice">
          <xsd:enumeration value="דת"/>
          <xsd:enumeration value="טפסי חובה להורדה"/>
          <xsd:enumeration value="ספורט"/>
          <xsd:enumeration value="רווחה"/>
          <xsd:enumeration value="תחומים שונים"/>
          <xsd:enumeration value="תרבות"/>
          <xsd:enumeration value="איגום תמיכות ופרוטוקולי ועדת התמיכות"/>
          <xsd:enumeration value="דוחות"/>
          <xsd:enumeration value="תבחינים לתמיכה"/>
        </xsd:restriction>
      </xsd:simpleType>
    </xsd:element>
    <xsd:element name="_x05e9__x05e0__x05d4_" ma:index="10" nillable="true" ma:displayName="שנה" ma:default="2022" ma:format="Dropdown" ma:internalName="_x05e9__x05e0__x05d4_">
      <xsd:simpleType>
        <xsd:restriction base="dms:Choice">
          <xsd:enumeration value="2025"/>
          <xsd:enumeration value="2024"/>
          <xsd:enumeration value="2023"/>
          <xsd:enumeration value="2022"/>
          <xsd:enumeration value="2021"/>
        </xsd:restriction>
      </xsd:simpleType>
    </xsd:element>
  </xsd:schema>
  <xsd:schema xmlns:xsd="http://www.w3.org/2001/XMLSchema" xmlns:xs="http://www.w3.org/2001/XMLSchema" xmlns:dms="http://schemas.microsoft.com/office/2006/documentManagement/types" xmlns:pc="http://schemas.microsoft.com/office/infopath/2007/PartnerControls" targetNamespace="3af57d92-807c-43c5-8d5f-6fd455eb2776" elementFormDefault="qualified">
    <xsd:import namespace="http://schemas.microsoft.com/office/2006/documentManagement/types"/>
    <xsd:import namespace="http://schemas.microsoft.com/office/infopath/2007/PartnerControls"/>
    <xsd:element name="FieldOrder" ma:index="9" nillable="true" ma:displayName="סידור" ma:internalName="Field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CC96A9-0CEC-45C3-89F1-E442A4BF37C4}"/>
</file>

<file path=customXml/itemProps2.xml><?xml version="1.0" encoding="utf-8"?>
<ds:datastoreItem xmlns:ds="http://schemas.openxmlformats.org/officeDocument/2006/customXml" ds:itemID="{C7948332-C1E3-446A-A313-329A95A5EE08}"/>
</file>

<file path=customXml/itemProps3.xml><?xml version="1.0" encoding="utf-8"?>
<ds:datastoreItem xmlns:ds="http://schemas.openxmlformats.org/officeDocument/2006/customXml" ds:itemID="{3373D7AC-2DAC-4CDB-A9A3-A23E63181B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5</vt:i4>
      </vt:variant>
      <vt:variant>
        <vt:lpstr>טווחים בעלי שם</vt:lpstr>
      </vt:variant>
      <vt:variant>
        <vt:i4>10</vt:i4>
      </vt:variant>
    </vt:vector>
  </HeadingPairs>
  <TitlesOfParts>
    <vt:vector size="15" baseType="lpstr">
      <vt:lpstr>תרבות ואמנות</vt:lpstr>
      <vt:lpstr>דת</vt:lpstr>
      <vt:lpstr>ספורט</vt:lpstr>
      <vt:lpstr>בריאות ורווחה</vt:lpstr>
      <vt:lpstr>שונים </vt:lpstr>
      <vt:lpstr>'בריאות ורווחה'!WPrint_Area_W</vt:lpstr>
      <vt:lpstr>דת!WPrint_Area_W</vt:lpstr>
      <vt:lpstr>ספורט!WPrint_Area_W</vt:lpstr>
      <vt:lpstr>'שונים '!WPrint_Area_W</vt:lpstr>
      <vt:lpstr>'תרבות ואמנות'!WPrint_Area_W</vt:lpstr>
      <vt:lpstr>'בריאות ורווחה'!WPrint_TitlesW</vt:lpstr>
      <vt:lpstr>דת!WPrint_TitlesW</vt:lpstr>
      <vt:lpstr>ספורט!WPrint_TitlesW</vt:lpstr>
      <vt:lpstr>'שונים '!WPrint_TitlesW</vt:lpstr>
      <vt:lpstr>'תרבות ואמנות'!WPrint_TitlesW</vt:lpstr>
    </vt:vector>
  </TitlesOfParts>
  <Company>Tel-Aviv Municipality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פרוטוקול ועדת התמיכות 2018</dc:title>
  <dc:creator>ולריה הורוביץ - סגנית חשב הקצבות</dc:creator>
  <cp:lastModifiedBy>Gila Gertel</cp:lastModifiedBy>
  <cp:lastPrinted>2018-03-06T14:21:02Z</cp:lastPrinted>
  <dcterms:created xsi:type="dcterms:W3CDTF">2018-02-06T11:50:27Z</dcterms:created>
  <dcterms:modified xsi:type="dcterms:W3CDTF">2018-04-17T23:29:49Z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0x010100870DEDA1F32832458ECBE600845AD092</vt:lpwstr>
  </property>
</Properties>
</file>